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5"/>
  <workbookPr/>
  <mc:AlternateContent xmlns:mc="http://schemas.openxmlformats.org/markup-compatibility/2006">
    <mc:Choice Requires="x15">
      <x15ac:absPath xmlns:x15ac="http://schemas.microsoft.com/office/spreadsheetml/2010/11/ac" url="/Users/janeystoddard/Desktop/"/>
    </mc:Choice>
  </mc:AlternateContent>
  <xr:revisionPtr revIDLastSave="0" documentId="8_{4D28393F-4FE5-E746-AD39-25237B86199D}" xr6:coauthVersionLast="47" xr6:coauthVersionMax="47" xr10:uidLastSave="{00000000-0000-0000-0000-000000000000}"/>
  <bookViews>
    <workbookView xWindow="0" yWindow="680" windowWidth="26360" windowHeight="17000" xr2:uid="{00000000-000D-0000-FFFF-FFFF00000000}"/>
  </bookViews>
  <sheets>
    <sheet name="Attachment FP3" sheetId="1" r:id="rId1"/>
    <sheet name="Attachment 1" sheetId="2" r:id="rId2"/>
    <sheet name="Attachment 2" sheetId="3" r:id="rId3"/>
    <sheet name="Attachment 4 Detail_FMSC Labor" sheetId="4" r:id="rId4"/>
    <sheet name="Attachment 4 Summary_FSMC Labor" sheetId="5" r:id="rId5"/>
    <sheet name="Attachment5Detail_FSMC Benefits" sheetId="6" r:id="rId6"/>
    <sheet name="Attachment5Summary_FSMC Benefit" sheetId="7" r:id="rId7"/>
    <sheet name="Attachment6Detail SFA Labor" sheetId="8" r:id="rId8"/>
    <sheet name="Attachment 6 Summary SFA Labor" sheetId="9" r:id="rId9"/>
    <sheet name="Attachment 7 Detail SFA Benefit" sheetId="10" r:id="rId10"/>
    <sheet name="Attachment7 Summary SFA Benefit" sheetId="11" r:id="rId11"/>
    <sheet name="Attachment 8" sheetId="12" r:id="rId12"/>
    <sheet name="Attachment 9" sheetId="13" r:id="rId13"/>
    <sheet name="Attachment 11" sheetId="14" r:id="rId14"/>
    <sheet name="CACFP" sheetId="15" r:id="rId15"/>
    <sheet name="SFSP"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rD3Xjwyleas2GUtM4Rqiepo20sRKyvtJwWX3IDUk51k="/>
    </ext>
  </extLst>
</workbook>
</file>

<file path=xl/calcChain.xml><?xml version="1.0" encoding="utf-8"?>
<calcChain xmlns="http://schemas.openxmlformats.org/spreadsheetml/2006/main">
  <c r="E33" i="16" l="1"/>
  <c r="G33" i="16" s="1"/>
  <c r="E32" i="16"/>
  <c r="G32" i="16" s="1"/>
  <c r="E31" i="16"/>
  <c r="G31" i="16" s="1"/>
  <c r="E30" i="16"/>
  <c r="G30" i="16" s="1"/>
  <c r="E29" i="16"/>
  <c r="G29" i="16" s="1"/>
  <c r="E28" i="16"/>
  <c r="G28" i="16" s="1"/>
  <c r="G27" i="16"/>
  <c r="E27" i="16"/>
  <c r="E26" i="16"/>
  <c r="G26" i="16" s="1"/>
  <c r="E25" i="16"/>
  <c r="G25" i="16" s="1"/>
  <c r="E24" i="16"/>
  <c r="G24" i="16" s="1"/>
  <c r="E23" i="16"/>
  <c r="G23" i="16" s="1"/>
  <c r="E22" i="16"/>
  <c r="G22" i="16" s="1"/>
  <c r="E21" i="16"/>
  <c r="G21" i="16" s="1"/>
  <c r="G20" i="16"/>
  <c r="E20" i="16"/>
  <c r="E19" i="16"/>
  <c r="G19" i="16" s="1"/>
  <c r="E18" i="16"/>
  <c r="G18" i="16" s="1"/>
  <c r="E17" i="16"/>
  <c r="G17" i="16" s="1"/>
  <c r="E16" i="16"/>
  <c r="G16" i="16" s="1"/>
  <c r="H29" i="15"/>
  <c r="F29" i="15"/>
  <c r="F28" i="15"/>
  <c r="H28" i="15" s="1"/>
  <c r="F27" i="15"/>
  <c r="H27" i="15" s="1"/>
  <c r="H26" i="15"/>
  <c r="F26" i="15"/>
  <c r="H25" i="15"/>
  <c r="F25" i="15"/>
  <c r="F24" i="15"/>
  <c r="H24" i="15" s="1"/>
  <c r="F23" i="15"/>
  <c r="H23" i="15" s="1"/>
  <c r="H22" i="15"/>
  <c r="F22" i="15"/>
  <c r="F21" i="15"/>
  <c r="H21" i="15" s="1"/>
  <c r="F20" i="15"/>
  <c r="H20" i="15" s="1"/>
  <c r="H19" i="15"/>
  <c r="F19" i="15"/>
  <c r="H18" i="15"/>
  <c r="F18" i="15"/>
  <c r="F17" i="15"/>
  <c r="H17" i="15" s="1"/>
  <c r="F16" i="15"/>
  <c r="H16" i="15" s="1"/>
  <c r="H15" i="15"/>
  <c r="F15" i="15"/>
  <c r="F14" i="15"/>
  <c r="H14" i="15" s="1"/>
  <c r="F13" i="15"/>
  <c r="H13" i="15" s="1"/>
  <c r="H12" i="15"/>
  <c r="F12" i="15"/>
  <c r="G33" i="11"/>
  <c r="F27" i="11"/>
  <c r="Q27" i="10"/>
  <c r="E27" i="9"/>
  <c r="G24" i="8"/>
  <c r="G23" i="8"/>
  <c r="G22" i="8"/>
  <c r="G21" i="8"/>
  <c r="G20" i="8"/>
  <c r="G19" i="8"/>
  <c r="G18" i="8"/>
  <c r="G17" i="8"/>
  <c r="G16" i="8"/>
  <c r="G15" i="8"/>
  <c r="G14" i="8"/>
  <c r="G13" i="8"/>
  <c r="G12" i="8"/>
  <c r="G11" i="8"/>
  <c r="G10" i="8"/>
  <c r="G9" i="8"/>
  <c r="G8" i="8"/>
  <c r="G7" i="8"/>
  <c r="G26" i="8" s="1"/>
  <c r="F28" i="7"/>
  <c r="R28" i="6"/>
  <c r="F27" i="5"/>
  <c r="G25" i="4"/>
  <c r="G24" i="4"/>
  <c r="G23" i="4"/>
  <c r="G22" i="4"/>
  <c r="G21" i="4"/>
  <c r="G20" i="4"/>
  <c r="G19" i="4"/>
  <c r="G18" i="4"/>
  <c r="G17" i="4"/>
  <c r="G16" i="4"/>
  <c r="G15" i="4"/>
  <c r="G14" i="4"/>
  <c r="G13" i="4"/>
  <c r="G12" i="4"/>
  <c r="G27" i="4" s="1"/>
  <c r="G11" i="4"/>
  <c r="G10" i="4"/>
  <c r="G9" i="4"/>
  <c r="G8" i="4"/>
  <c r="R22" i="2"/>
  <c r="O22" i="2"/>
  <c r="N22" i="2"/>
  <c r="M22" i="2"/>
  <c r="J22" i="2"/>
  <c r="I22" i="2"/>
  <c r="H22" i="2"/>
  <c r="E22" i="2"/>
  <c r="D22" i="2"/>
  <c r="C22" i="2"/>
  <c r="B22" i="2"/>
  <c r="J270" i="1"/>
  <c r="J266" i="1"/>
  <c r="J262" i="1"/>
  <c r="J248" i="1"/>
  <c r="J240" i="1"/>
  <c r="J198" i="1"/>
  <c r="J178" i="1"/>
  <c r="J163" i="1"/>
  <c r="J181" i="1" s="1"/>
  <c r="J287" i="1" s="1"/>
  <c r="J149" i="1"/>
  <c r="J136" i="1"/>
  <c r="J135" i="1"/>
  <c r="G130" i="1"/>
  <c r="G129" i="1"/>
  <c r="J128" i="1"/>
  <c r="G128" i="1"/>
  <c r="G127" i="1"/>
  <c r="J126" i="1"/>
  <c r="J129" i="1" s="1"/>
  <c r="J134" i="1" s="1"/>
  <c r="G126" i="1"/>
  <c r="G131" i="1" s="1"/>
  <c r="J113" i="1"/>
  <c r="J107" i="1"/>
  <c r="H84" i="1"/>
  <c r="J83" i="1"/>
  <c r="J84" i="1" s="1"/>
  <c r="J86" i="1" s="1"/>
  <c r="J111" i="1" s="1"/>
  <c r="J80" i="1"/>
  <c r="H80" i="1"/>
  <c r="J79" i="1"/>
  <c r="H76" i="1"/>
  <c r="J75" i="1"/>
  <c r="J74" i="1"/>
  <c r="J73" i="1"/>
  <c r="J76" i="1" s="1"/>
  <c r="H70" i="1"/>
  <c r="H93" i="1" s="1"/>
  <c r="J69" i="1"/>
  <c r="J70" i="1" s="1"/>
  <c r="J68" i="1"/>
  <c r="J67" i="1"/>
  <c r="J64" i="1"/>
  <c r="H64" i="1"/>
  <c r="H119" i="1" s="1"/>
  <c r="J119" i="1" s="1"/>
  <c r="I278" i="1" s="1"/>
  <c r="J63" i="1"/>
  <c r="J62" i="1"/>
  <c r="J61" i="1"/>
  <c r="H58" i="1"/>
  <c r="J57" i="1"/>
  <c r="J56" i="1"/>
  <c r="J55" i="1"/>
  <c r="J54" i="1"/>
  <c r="J53" i="1"/>
  <c r="J58" i="1" s="1"/>
  <c r="J52" i="1"/>
  <c r="H45" i="1"/>
  <c r="J43" i="1"/>
  <c r="J45" i="1" s="1"/>
  <c r="J110" i="1" s="1"/>
  <c r="H43" i="1"/>
  <c r="J42" i="1"/>
  <c r="J41" i="1"/>
  <c r="H38" i="1"/>
  <c r="J37" i="1"/>
  <c r="J36" i="1"/>
  <c r="J35" i="1"/>
  <c r="J34" i="1"/>
  <c r="J38" i="1" s="1"/>
  <c r="J31" i="1"/>
  <c r="H31" i="1"/>
  <c r="J30" i="1"/>
  <c r="J29" i="1"/>
  <c r="J28" i="1"/>
  <c r="J27" i="1"/>
  <c r="J26" i="1"/>
  <c r="J25" i="1"/>
  <c r="J24" i="1"/>
  <c r="J23" i="1"/>
  <c r="H20" i="1"/>
  <c r="J19" i="1"/>
  <c r="J18" i="1"/>
  <c r="J127" i="1" s="1"/>
  <c r="J17" i="1"/>
  <c r="J16" i="1"/>
  <c r="J15" i="1"/>
  <c r="J14" i="1"/>
  <c r="J13" i="1"/>
  <c r="J12" i="1"/>
  <c r="J20" i="1" s="1"/>
  <c r="H30" i="15" l="1"/>
  <c r="H96" i="1"/>
  <c r="J93" i="1"/>
  <c r="J96" i="1" s="1"/>
  <c r="J112" i="1" s="1"/>
  <c r="J116" i="1" s="1"/>
  <c r="J286" i="1" s="1"/>
  <c r="G34" i="16"/>
  <c r="J133" i="1"/>
  <c r="J137" i="1" s="1"/>
  <c r="F187" i="1" s="1"/>
  <c r="I276" i="1" l="1"/>
  <c r="I275" i="1"/>
  <c r="I277" i="1"/>
  <c r="I274" i="1"/>
  <c r="I279" i="1" l="1"/>
  <c r="J281" i="1" s="1"/>
  <c r="J288" i="1" s="1"/>
  <c r="J29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tc={5B7F614F-4E69-4363-9195-86F67A17DD56}</author>
  </authors>
  <commentList>
    <comment ref="Q8" authorId="0" shapeId="0" xr:uid="{5B7F614F-4E69-4363-9195-86F67A17DD56}">
      <text>
        <t>[Threaded comment]
Your version of Excel allows you to read this threaded comment; however, any edits to it will get removed if the file is opened in a newer version of Excel. Learn more: https://go.microsoft.com/fwlink/?linkid=870924
Comment:
    This is indicated as a program to operate in the RFP document - it should be checked here as well.</t>
      </text>
    </comment>
  </commentList>
</comments>
</file>

<file path=xl/sharedStrings.xml><?xml version="1.0" encoding="utf-8"?>
<sst xmlns="http://schemas.openxmlformats.org/spreadsheetml/2006/main" count="760" uniqueCount="408">
  <si>
    <t>SNP Fixed Price</t>
  </si>
  <si>
    <t>Projected Operating Costs for Participating Sites</t>
  </si>
  <si>
    <t>SFA:</t>
  </si>
  <si>
    <t>Bridge Elementary</t>
  </si>
  <si>
    <t>Contract Begin Date:</t>
  </si>
  <si>
    <t>FSMC:</t>
  </si>
  <si>
    <t>TBD</t>
  </si>
  <si>
    <t>Contract End Date:</t>
  </si>
  <si>
    <t xml:space="preserve">Days of Service: </t>
  </si>
  <si>
    <t>Section 1 - Actual Local Revenue</t>
  </si>
  <si>
    <t>To be completed by SFA (include SSO reimbursements, if applicable)</t>
  </si>
  <si>
    <t>BREAKFASTS</t>
  </si>
  <si>
    <t>MEALS</t>
  </si>
  <si>
    <t>RATES</t>
  </si>
  <si>
    <t>REVENUE</t>
  </si>
  <si>
    <t>Elementary Paid</t>
  </si>
  <si>
    <t>Middle Paid</t>
  </si>
  <si>
    <t>Secondary Paid</t>
  </si>
  <si>
    <t>Elementary Reduced-Price</t>
  </si>
  <si>
    <t>Middle Reduced-Price</t>
  </si>
  <si>
    <t>Secondary Reduced-Price</t>
  </si>
  <si>
    <t>Adult Paid</t>
  </si>
  <si>
    <t>A la carte sales</t>
  </si>
  <si>
    <t>Subtotal Breakfasts</t>
  </si>
  <si>
    <t>LUNCHES</t>
  </si>
  <si>
    <t>A la carte Sales</t>
  </si>
  <si>
    <t>Subtotal Lunches</t>
  </si>
  <si>
    <t>SNACKS/SUPPLEMENTS</t>
  </si>
  <si>
    <t>SNACKS/SUPPS</t>
  </si>
  <si>
    <t>Paid</t>
  </si>
  <si>
    <t>Reduced-Price</t>
  </si>
  <si>
    <t>Subtotal Snacks/Supplements</t>
  </si>
  <si>
    <t>OTHER</t>
  </si>
  <si>
    <t>ITEMS</t>
  </si>
  <si>
    <t>Special Milk</t>
  </si>
  <si>
    <t>Vending Machine Sales</t>
  </si>
  <si>
    <t>Subtotal Other</t>
  </si>
  <si>
    <t>Total Local Revenue</t>
  </si>
  <si>
    <t>Section 2 - Federal Reimbursements</t>
  </si>
  <si>
    <t>To be completed by SFA (include SSO reimbursements, if applicable); reference the rates in your claim summary</t>
  </si>
  <si>
    <t>REIMBURSEMENTS</t>
  </si>
  <si>
    <t>Free</t>
  </si>
  <si>
    <t>Free, Severe Need</t>
  </si>
  <si>
    <t>Reduced</t>
  </si>
  <si>
    <t>Reduced, Severe Need</t>
  </si>
  <si>
    <t>Paid Severe Need</t>
  </si>
  <si>
    <t>TWO-CENT DIFFERENTIAL LUNCHES</t>
  </si>
  <si>
    <t>Subtotal Two-Cent Differential Lunches</t>
  </si>
  <si>
    <t>LUNCHES WITHOUT TWO-CENT DIFFERENTIAL</t>
  </si>
  <si>
    <t>Subtotal Lunches Without Two-Cent Differential</t>
  </si>
  <si>
    <t>SPECIAL MILK</t>
  </si>
  <si>
    <t>MILK</t>
  </si>
  <si>
    <t>RATE</t>
  </si>
  <si>
    <t>Subtotal Special Milk</t>
  </si>
  <si>
    <t>Performance Based Reimbursement (if certified):</t>
  </si>
  <si>
    <t>Total lunches</t>
  </si>
  <si>
    <t>Subtotal Performance Based Reimbursement</t>
  </si>
  <si>
    <t>Total Federal Reimbursement</t>
  </si>
  <si>
    <t>Section 3 - State Reimbursements</t>
  </si>
  <si>
    <t xml:space="preserve">Total lunches </t>
  </si>
  <si>
    <t>Total State Reimbursement</t>
  </si>
  <si>
    <t>Section 4 - Other Income</t>
  </si>
  <si>
    <t>To be completed by SFA</t>
  </si>
  <si>
    <t>Other Income: Internal Catering (Special Functions)</t>
  </si>
  <si>
    <t>Other Income: External Catering (To Outside Organizations)</t>
  </si>
  <si>
    <t>Interest Income</t>
  </si>
  <si>
    <t>Total Other Income</t>
  </si>
  <si>
    <t>Revenue Summary</t>
  </si>
  <si>
    <t>Total Revenue</t>
  </si>
  <si>
    <t>PER MEAL RATE</t>
  </si>
  <si>
    <t>TOTAL VALUE</t>
  </si>
  <si>
    <t>USDA Foods Usage</t>
  </si>
  <si>
    <t>Section 5 - Meal Equivalents</t>
  </si>
  <si>
    <t>Free Federal Reimbursement</t>
  </si>
  <si>
    <t>Non-program Food Revenue</t>
  </si>
  <si>
    <t>Federal Reimbursement, free, two-cent differential lunch</t>
  </si>
  <si>
    <t>A la carte revenue</t>
  </si>
  <si>
    <t>Federal Reimbursement, free, not two-cent lunch</t>
  </si>
  <si>
    <t>Adult meal revenue</t>
  </si>
  <si>
    <t>Performance based reimbursement</t>
  </si>
  <si>
    <t>Vending Sales</t>
  </si>
  <si>
    <t>State reimbursement</t>
  </si>
  <si>
    <t>Total Non-Program Revenue</t>
  </si>
  <si>
    <t xml:space="preserve">Total </t>
  </si>
  <si>
    <t xml:space="preserve"> Lunches</t>
  </si>
  <si>
    <r>
      <rPr>
        <b/>
        <sz val="11"/>
        <color theme="1"/>
        <rFont val="Aptos Narrow"/>
      </rPr>
      <t xml:space="preserve">A la Carte Meal Equivalents </t>
    </r>
    <r>
      <rPr>
        <sz val="11"/>
        <color theme="1"/>
        <rFont val="Aptos Narrow"/>
      </rPr>
      <t>(Total Non-program revenue/free lunch reimbursement)</t>
    </r>
  </si>
  <si>
    <r>
      <rPr>
        <b/>
        <sz val="11"/>
        <color rgb="FF000000"/>
        <rFont val="Aptos Narrow"/>
      </rPr>
      <t xml:space="preserve">Breakfast Meal Equivalents </t>
    </r>
    <r>
      <rPr>
        <sz val="11"/>
        <color rgb="FF000000"/>
        <rFont val="Aptos Narrow"/>
      </rPr>
      <t>(Breakfast x .66)</t>
    </r>
  </si>
  <si>
    <r>
      <rPr>
        <b/>
        <sz val="11"/>
        <color rgb="FF000000"/>
        <rFont val="Aptos Narrow"/>
      </rPr>
      <t xml:space="preserve">Snack Equivalents </t>
    </r>
    <r>
      <rPr>
        <sz val="11"/>
        <color rgb="FF000000"/>
        <rFont val="Aptos Narrow"/>
      </rPr>
      <t>(Snacks x .33)</t>
    </r>
  </si>
  <si>
    <t>Total Meal Equivalents</t>
  </si>
  <si>
    <t>Section 6 - SFA Costs</t>
  </si>
  <si>
    <t>To be completed by SFA (if applicable)</t>
  </si>
  <si>
    <t>EXPENSES</t>
  </si>
  <si>
    <t>TOTAL COST</t>
  </si>
  <si>
    <t>Direct Labor and Benefits</t>
  </si>
  <si>
    <t>SFA Labor Costs (must equal to grand total on Attachment 6)</t>
  </si>
  <si>
    <t>SFA Fringe Costs (must equal to grand total on Attachment 7)</t>
  </si>
  <si>
    <t>Subtotal Labor and Benefits</t>
  </si>
  <si>
    <t>Direct Labor and Benefits (must itemize)</t>
  </si>
  <si>
    <t>Subtotal Direct Costs</t>
  </si>
  <si>
    <t>Indirect Costs (must itemize)</t>
  </si>
  <si>
    <t>Subtotal Indirect Costs</t>
  </si>
  <si>
    <t>Subtotal SFA Costs</t>
  </si>
  <si>
    <t>Section 7 - FSMC Costs</t>
  </si>
  <si>
    <t>To be completed by FSMC</t>
  </si>
  <si>
    <t>Projected Total Meals</t>
  </si>
  <si>
    <t>EXPENSES:</t>
  </si>
  <si>
    <t>COST PER MEAL</t>
  </si>
  <si>
    <t>Food Cost-Including Commodities</t>
  </si>
  <si>
    <t xml:space="preserve">Enter the amount of food and milk purchased and received. </t>
  </si>
  <si>
    <t>Include the USDA Foods Value and Bonus USDA Foods Value.</t>
  </si>
  <si>
    <t>Do not include rebates, discounts, and credits.</t>
  </si>
  <si>
    <t>FSMC Labor Costs (must equal to grand total on Attachment 4)</t>
  </si>
  <si>
    <t>FSMC Fringe Costs (must equal to grand total on Attachment 5)</t>
  </si>
  <si>
    <t>Direct Costs</t>
  </si>
  <si>
    <t>Accounting</t>
  </si>
  <si>
    <t>Background Checks, Fingerprinting, and/or Drug Testing</t>
  </si>
  <si>
    <t>Car/Truck Rental and/or Mileage</t>
  </si>
  <si>
    <t>China, Silverware, Glassware</t>
  </si>
  <si>
    <t>Cleaning and Janitorial Supplies</t>
  </si>
  <si>
    <t>Computer and Technology</t>
  </si>
  <si>
    <t>Courier Services</t>
  </si>
  <si>
    <t>Dues/Subscriptions</t>
  </si>
  <si>
    <t>Employee Meals</t>
  </si>
  <si>
    <t>Employee Recruitment and Advertising</t>
  </si>
  <si>
    <t>Equipment Depreciation/Rental/Buy Back Investment</t>
  </si>
  <si>
    <t>Equipment Maintenance</t>
  </si>
  <si>
    <t>Equipment Repairs</t>
  </si>
  <si>
    <t>Equipment Replacement - Expendable</t>
  </si>
  <si>
    <t>Freight and Delivery Charges</t>
  </si>
  <si>
    <t>Insurance (Liability, Workman's Compensation, Vehicle, etc.)</t>
  </si>
  <si>
    <t>Licenses and/or Permits</t>
  </si>
  <si>
    <t>Office Supplies and Printing</t>
  </si>
  <si>
    <t>Paper Products and Disposable Supplies</t>
  </si>
  <si>
    <t>Payroll Processing</t>
  </si>
  <si>
    <t>Performance Bond</t>
  </si>
  <si>
    <t>POS Systems, Support and Service</t>
  </si>
  <si>
    <t>Postage</t>
  </si>
  <si>
    <t>Promotional Materials (Program Specific)</t>
  </si>
  <si>
    <t>Smallware/Replacement Wares</t>
  </si>
  <si>
    <t>Staff Training and Certification</t>
  </si>
  <si>
    <t>Storage Costs (Food and/or supplies)</t>
  </si>
  <si>
    <t>Taxes (sales and other)</t>
  </si>
  <si>
    <t>Telephone, including Mobile and Internet</t>
  </si>
  <si>
    <t>Tickets, tokens</t>
  </si>
  <si>
    <t>Trash Removal and Pest Control</t>
  </si>
  <si>
    <t>Uniforms, Linens, and Laundry</t>
  </si>
  <si>
    <t>Vending Rental</t>
  </si>
  <si>
    <t>Wellness Programs and Materials</t>
  </si>
  <si>
    <t>Other Costs included in the RFP (Section Q) required of the FSMC by the SFA (must itemize)</t>
  </si>
  <si>
    <t>Subtotal Other Costs</t>
  </si>
  <si>
    <t>Less: All costs related to Internal Catering (Special Functions) (enter as a negative number)</t>
  </si>
  <si>
    <t>Less: All costs related to External Catering (To Outside Organizations) (enter as a negative number)</t>
  </si>
  <si>
    <t>Less: All costs related to Sponsor-to-Sponsor Agreeement (Sold to other Sponsors) (enter as negative)</t>
  </si>
  <si>
    <r>
      <rPr>
        <b/>
        <sz val="11"/>
        <color theme="1"/>
        <rFont val="Aptos Narrow"/>
      </rPr>
      <t>Administration Fee</t>
    </r>
    <r>
      <rPr>
        <sz val="11"/>
        <color theme="1"/>
        <rFont val="Aptos Narrow"/>
      </rPr>
      <t xml:space="preserve"> - This cannot include any costs already covered in other categories. Documentation must be provided outlining all methodologies used to calculate the Administrative Fees on Attachment 9. </t>
    </r>
  </si>
  <si>
    <t>Subtotal Administrative Fee</t>
  </si>
  <si>
    <r>
      <rPr>
        <b/>
        <sz val="11"/>
        <color theme="1"/>
        <rFont val="Aptos Narrow"/>
      </rPr>
      <t>FSMC Management Fee</t>
    </r>
    <r>
      <rPr>
        <sz val="11"/>
        <color theme="1"/>
        <rFont val="Aptos Narrow"/>
      </rPr>
      <t xml:space="preserve"> (enter the fee that will be charged to manage the program)</t>
    </r>
  </si>
  <si>
    <t>Subtotal FSMC Cost Per Meal</t>
  </si>
  <si>
    <t>Less Rebates, Discounts and Applicable Credits (Enter as a negative number)</t>
  </si>
  <si>
    <t>Total FSMC Cost Per Meal</t>
  </si>
  <si>
    <t>Cost per meal x meals</t>
  </si>
  <si>
    <t>Special Functions</t>
  </si>
  <si>
    <t>Catering</t>
  </si>
  <si>
    <t>Sponsor to Sponsor</t>
  </si>
  <si>
    <t>USDA Foods</t>
  </si>
  <si>
    <t>Total FSMC Costs</t>
  </si>
  <si>
    <t>Section 8 - Contract Summary</t>
  </si>
  <si>
    <t>SUMMARY</t>
  </si>
  <si>
    <t>Total Revenue Total</t>
  </si>
  <si>
    <t>SFA Costs Total</t>
  </si>
  <si>
    <t>FSMC Costs</t>
  </si>
  <si>
    <t>School Nutrition Program-Profit or (Loss)</t>
  </si>
  <si>
    <t>SNP Average Daily Participation (ADP)</t>
  </si>
  <si>
    <t>School Year:</t>
  </si>
  <si>
    <t>2026-27</t>
  </si>
  <si>
    <t>Site Name</t>
  </si>
  <si>
    <t>Enrollment</t>
  </si>
  <si>
    <t>Reimbursable Lunches</t>
  </si>
  <si>
    <t>Selling Price</t>
  </si>
  <si>
    <t>Reimbursable Breakfasts</t>
  </si>
  <si>
    <t>Reimbursable After School Snacks</t>
  </si>
  <si>
    <t>All other cash sales; i.e., milk, a la carte, etc. (do not include special functions)
(Average daily cash sales x # of operating days = annual cash sales for nonreimbursable meals; it should be close to the FP3 section 1 Projected Operating Costs)</t>
  </si>
  <si>
    <t>Student</t>
  </si>
  <si>
    <t>Adult</t>
  </si>
  <si>
    <t>Brdige Elementary</t>
  </si>
  <si>
    <t>TOTALS</t>
  </si>
  <si>
    <t>SNP Cost Responsibility</t>
  </si>
  <si>
    <t>The SFA has deemed the following cost responsibility schedule to be a part of this bid specification. Costs that are not provided for under the standard contract terms and conditions, but are necessary for the effective on-site operation of the food service program and are directly incurred for the SFA's operation, must be assigned by the SFA prior to the bid opening and designated below:</t>
  </si>
  <si>
    <t>Food</t>
  </si>
  <si>
    <t>FSMC</t>
  </si>
  <si>
    <t>SFA</t>
  </si>
  <si>
    <t>N/A</t>
  </si>
  <si>
    <t>Food Purchases</t>
  </si>
  <si>
    <t>x</t>
  </si>
  <si>
    <t>Commodity Processing Charges</t>
  </si>
  <si>
    <t>Processing and Payment Invoices</t>
  </si>
  <si>
    <t>Labor for Employees</t>
  </si>
  <si>
    <t>Fringe Benefits and Insurance</t>
  </si>
  <si>
    <t>X</t>
  </si>
  <si>
    <t>Payroll Taxes</t>
  </si>
  <si>
    <t>Preparation and Processing Payroll</t>
  </si>
  <si>
    <t>Retirement</t>
  </si>
  <si>
    <t>Salaries/Wages</t>
  </si>
  <si>
    <t>Unemployment Compensation</t>
  </si>
  <si>
    <t>Workers Compensation</t>
  </si>
  <si>
    <t xml:space="preserve">The items listed below with an asterisk (*) are direct cost items that may or may not apply to each SFA. At local discretion, based upon actual practice and need, the SFA should assign cost responsibility for those items applicable to their operation or designate them as not applicable (N/A). </t>
  </si>
  <si>
    <t>China/Silverware/Glassware</t>
  </si>
  <si>
    <t>Initial Inventory</t>
  </si>
  <si>
    <t>Replacement During Operation</t>
  </si>
  <si>
    <t>Telephone</t>
  </si>
  <si>
    <t>Local</t>
  </si>
  <si>
    <t>Long Distance</t>
  </si>
  <si>
    <t>Trash Removal:</t>
  </si>
  <si>
    <t>From Kitchen</t>
  </si>
  <si>
    <t>From Dining Area</t>
  </si>
  <si>
    <t>From Premises</t>
  </si>
  <si>
    <t>Equipment Replacement</t>
  </si>
  <si>
    <t>Expendable</t>
  </si>
  <si>
    <t>Non-expendable</t>
  </si>
  <si>
    <t>Equipment Repair</t>
  </si>
  <si>
    <t>Kitchen Equipment</t>
  </si>
  <si>
    <t>*Vehicle Maintenance</t>
  </si>
  <si>
    <t>*Storage Costs</t>
  </si>
  <si>
    <t>Supplies</t>
  </si>
  <si>
    <t>*Employee Recruitment</t>
  </si>
  <si>
    <t>Initial</t>
  </si>
  <si>
    <t>Replacement</t>
  </si>
  <si>
    <t>*Product and Public Liability</t>
  </si>
  <si>
    <t xml:space="preserve">Equipment </t>
  </si>
  <si>
    <t>Insurance</t>
  </si>
  <si>
    <t>*Taxes</t>
  </si>
  <si>
    <t>Sales</t>
  </si>
  <si>
    <t>Other</t>
  </si>
  <si>
    <t>Other Expenses</t>
  </si>
  <si>
    <t>*Car/Truck Rental (include explanation in RFP)</t>
  </si>
  <si>
    <t>Cleaning/Janitorial Supplies</t>
  </si>
  <si>
    <t>*Courier Services (i.e., bank deposits, school deliveries)</t>
  </si>
  <si>
    <t>Laundry</t>
  </si>
  <si>
    <t>*License Fees</t>
  </si>
  <si>
    <t>*Linens</t>
  </si>
  <si>
    <t>*Office Supplies</t>
  </si>
  <si>
    <t>*Paper/Disposable Supplies</t>
  </si>
  <si>
    <t>Pest Control</t>
  </si>
  <si>
    <t>*Printing</t>
  </si>
  <si>
    <t>*Promotional Materials</t>
  </si>
  <si>
    <t>*Tickets/Tokens</t>
  </si>
  <si>
    <t>Uniforms</t>
  </si>
  <si>
    <t>Indirect Costs</t>
  </si>
  <si>
    <t>Utilities</t>
  </si>
  <si>
    <t>Indirect Labor</t>
  </si>
  <si>
    <t xml:space="preserve">Other: add other expenses charged to the nonprofit school food service account. Overhead expenses incurred by the FSMC are not allowable. </t>
  </si>
  <si>
    <t>Cleaning Responsibilities</t>
  </si>
  <si>
    <t>Cafeteria Walls</t>
  </si>
  <si>
    <t>Daily Routine Cleaning of Dining Tables and Chairs</t>
  </si>
  <si>
    <t>Dining Room Floors</t>
  </si>
  <si>
    <t>Duct Work</t>
  </si>
  <si>
    <t>Exhaust Fans</t>
  </si>
  <si>
    <t>Food Preparation Areas (include equipment)</t>
  </si>
  <si>
    <t>Grease Filters</t>
  </si>
  <si>
    <t>Grease Traps</t>
  </si>
  <si>
    <t>Hoods</t>
  </si>
  <si>
    <t>Kitchen Floors</t>
  </si>
  <si>
    <t>Kitchen Walls</t>
  </si>
  <si>
    <t>Light Fixtures</t>
  </si>
  <si>
    <t>Periodic Waxing and Buffing of Dining Room Floors</t>
  </si>
  <si>
    <t>Restrooms for Food Service Employees</t>
  </si>
  <si>
    <t>Serving Areas</t>
  </si>
  <si>
    <t>Thorough Cleaning of Dining Room Tables and Chairs</t>
  </si>
  <si>
    <t>Windows</t>
  </si>
  <si>
    <t>Window Coverings</t>
  </si>
  <si>
    <t xml:space="preserve">Other: </t>
  </si>
  <si>
    <t>FSMC Labor</t>
  </si>
  <si>
    <t>Labor to be completed by FSMC for FSMC Staff</t>
  </si>
  <si>
    <t>Worksheet must accurately reflect any and all employees employed by the FSMC</t>
  </si>
  <si>
    <t xml:space="preserve">For SFA: </t>
  </si>
  <si>
    <t>Position</t>
  </si>
  <si>
    <t>Hourly Rate</t>
  </si>
  <si>
    <t>Daily Hours</t>
  </si>
  <si>
    <t># of Days Paid</t>
  </si>
  <si>
    <t>Total Wages</t>
  </si>
  <si>
    <t>Sub Total:</t>
  </si>
  <si>
    <t>Enter on Summary of FSMC Labor</t>
  </si>
  <si>
    <t>Summary of FSMC Labor</t>
  </si>
  <si>
    <t>Enter the subtotals from FSMC Labor Worksheets</t>
  </si>
  <si>
    <t>Subtotal Page 1</t>
  </si>
  <si>
    <t>Subtotal Page 2</t>
  </si>
  <si>
    <t>Subtotal Page 3</t>
  </si>
  <si>
    <t>Subtotal Page 4</t>
  </si>
  <si>
    <t>Subtotal Page 5</t>
  </si>
  <si>
    <t>Subtotal Page 6</t>
  </si>
  <si>
    <t>Subtotal Page 7</t>
  </si>
  <si>
    <t>Subtotal Page 8</t>
  </si>
  <si>
    <t>Subtotal Page 9</t>
  </si>
  <si>
    <t>Subtotal Page 10</t>
  </si>
  <si>
    <t>Subtotal Page 11</t>
  </si>
  <si>
    <t>Subtotal Page 12</t>
  </si>
  <si>
    <t>Subtotal Page 13</t>
  </si>
  <si>
    <t>Subtotal Page 14</t>
  </si>
  <si>
    <t>Subtotal Page 15</t>
  </si>
  <si>
    <t>Subtotal Page 16</t>
  </si>
  <si>
    <t>Subtotal Page 17</t>
  </si>
  <si>
    <t>Subtotal Page 18</t>
  </si>
  <si>
    <t>Subtotal Page 19</t>
  </si>
  <si>
    <t>Subtotal Page 20</t>
  </si>
  <si>
    <t>Total:</t>
  </si>
  <si>
    <t>For Fixed Price Contracts Only</t>
  </si>
  <si>
    <t>Number of Meals</t>
  </si>
  <si>
    <t>Cost Per Meal</t>
  </si>
  <si>
    <t>FSMC Benefits</t>
  </si>
  <si>
    <t>Fringe Benefits to be completed by FSMC for FSMC Staff</t>
  </si>
  <si>
    <t>Worksheet must accurately reflect any and all employees employed by the FSMC.</t>
  </si>
  <si>
    <t>PLACE AN X IN THE APPROPRIATE BOXES</t>
  </si>
  <si>
    <t>Single</t>
  </si>
  <si>
    <t>Single +1</t>
  </si>
  <si>
    <t>Family</t>
  </si>
  <si>
    <t>Dental</t>
  </si>
  <si>
    <t>Disability</t>
  </si>
  <si>
    <t>Hospitalization</t>
  </si>
  <si>
    <t>Life</t>
  </si>
  <si>
    <t>Longevity or Annuity</t>
  </si>
  <si>
    <t>Social Security</t>
  </si>
  <si>
    <t>Unemployment</t>
  </si>
  <si>
    <t>Vision</t>
  </si>
  <si>
    <t>Worker's Comp</t>
  </si>
  <si>
    <t>Total Fringe Benefits</t>
  </si>
  <si>
    <t>Summary of FSMC Fringe Benefits</t>
  </si>
  <si>
    <t>Enter the subtotals from FSMC Fringe Benefits Worksheets</t>
  </si>
  <si>
    <t>SFA Labor</t>
  </si>
  <si>
    <t>Labor to be completed by SFA for SFA Staff</t>
  </si>
  <si>
    <t>Worksheet must accurately reflect any and all employees employed by the SFA</t>
  </si>
  <si>
    <t xml:space="preserve">SFA: </t>
  </si>
  <si>
    <t>Enter on Summary of SFA Labor Benefits</t>
  </si>
  <si>
    <t>Summary of SFA Labor</t>
  </si>
  <si>
    <t>Enter the subtotals from SFA Labor Worksheets</t>
  </si>
  <si>
    <t>SFA Benefits</t>
  </si>
  <si>
    <t>Fringe Benefits to be completed by SFA for SFA staff</t>
  </si>
  <si>
    <t>Worksheet must accurately reflect any and all employees employed by the SFA.</t>
  </si>
  <si>
    <t>Enter on Summary of SFA Fringe Benefits</t>
  </si>
  <si>
    <t>Summary of SFA Fringe Benefits</t>
  </si>
  <si>
    <t>Enter the subtotals from SFA Fringe Benefits Worksheets</t>
  </si>
  <si>
    <t>Total</t>
  </si>
  <si>
    <t>SFA Site Listing</t>
  </si>
  <si>
    <t>General Data and Services to be Provided</t>
  </si>
  <si>
    <t>Address</t>
  </si>
  <si>
    <t>Grade Levels</t>
  </si>
  <si>
    <t>Self-Prep or Satellite</t>
  </si>
  <si>
    <t># of Serving Periods (Lunch)</t>
  </si>
  <si>
    <t>Meal Service Times</t>
  </si>
  <si>
    <t>Services to be Provided</t>
  </si>
  <si>
    <t># of Serving Days</t>
  </si>
  <si>
    <t>Breakfast</t>
  </si>
  <si>
    <t>Lunch</t>
  </si>
  <si>
    <t>Afterschool Snack</t>
  </si>
  <si>
    <t>Special Milk Program</t>
  </si>
  <si>
    <t>CACFP</t>
  </si>
  <si>
    <t>SFSP</t>
  </si>
  <si>
    <t>Meal</t>
  </si>
  <si>
    <t>Offer vs. Serve</t>
  </si>
  <si>
    <t>A la carte</t>
  </si>
  <si>
    <t>Adult Meals</t>
  </si>
  <si>
    <t>Pre-K and/or Kindergarten</t>
  </si>
  <si>
    <t>AM Snack</t>
  </si>
  <si>
    <t>PM Snack</t>
  </si>
  <si>
    <t>Supper</t>
  </si>
  <si>
    <t>Evening Snack</t>
  </si>
  <si>
    <t>K-6</t>
  </si>
  <si>
    <t>8:20-8:40</t>
  </si>
  <si>
    <t>10:55-12:35</t>
  </si>
  <si>
    <t>Methodology of Administrative Fees</t>
  </si>
  <si>
    <t>This methodology applies to the intial year contract and any optional renewal years.</t>
  </si>
  <si>
    <t xml:space="preserve">Equipment Proposals </t>
  </si>
  <si>
    <t>Equipment Proposals: Section 12.J of the Request for Proposal</t>
  </si>
  <si>
    <t>To be completed by the SFA:</t>
  </si>
  <si>
    <t>The SFA is not requesting the FSMC to propose purchase of equipment.</t>
  </si>
  <si>
    <t>The SFA is allowing the FSMC to propose equipment necessary for implementation or enhancement of operation but the SFA will purchase.</t>
  </si>
  <si>
    <t>The SFA is allowing the FSMC to propose equipment necessary for implementation or enhancement of operation and the FSMC will purchase.</t>
  </si>
  <si>
    <t>Equipment proposal is not to exceed:</t>
  </si>
  <si>
    <t>The SFA must obtain preapproval from USBE Child Nutrition Programs for each item of equipment costing $5,000 or greater through the Capital Expenditure Request Process if nonprofit school food service account funds are going to be used at any time during the process for the purchase (even if the FSMC purchases).</t>
  </si>
  <si>
    <t>To be completed by FSMC:</t>
  </si>
  <si>
    <t>The FSMC must specify the equipment it proposes.</t>
  </si>
  <si>
    <t>Equipment</t>
  </si>
  <si>
    <t>Cost</t>
  </si>
  <si>
    <t>Child and Adult Care Food Program</t>
  </si>
  <si>
    <t>CACFP Projected Operating Costs</t>
  </si>
  <si>
    <t>Sponsor Instructions:</t>
  </si>
  <si>
    <t>Indicate whether food will be delivered as Unitized Meals or in Bulk form.</t>
  </si>
  <si>
    <t>Complete the Estimated Daily Servings Days per Year for each meal type.</t>
  </si>
  <si>
    <t>FSMC Instructions:</t>
  </si>
  <si>
    <t>Complete the Price Per Meal for each Meal Type, as applicable.</t>
  </si>
  <si>
    <t>The FSMC agrees to supply meals/snacks, inclusive of milk, to the SFA for the prices listed below:</t>
  </si>
  <si>
    <t>Meal Type</t>
  </si>
  <si>
    <t>Unitized or Bulk Form</t>
  </si>
  <si>
    <t>Estimated Daily Servings</t>
  </si>
  <si>
    <t>Serving Days Per Year</t>
  </si>
  <si>
    <t>Estimated Total Servings</t>
  </si>
  <si>
    <t>Price Per Meal</t>
  </si>
  <si>
    <t>Estimated Total</t>
  </si>
  <si>
    <t>AM snack</t>
  </si>
  <si>
    <t>PM snack</t>
  </si>
  <si>
    <t>Unitized</t>
  </si>
  <si>
    <t>Grand Total</t>
  </si>
  <si>
    <t>Summer Food Service Program</t>
  </si>
  <si>
    <t>SFSP Projected Operating Costs</t>
  </si>
  <si>
    <t>SFA Instructions:</t>
  </si>
  <si>
    <t>Enter the SFSP Operating Dates.</t>
  </si>
  <si>
    <t>Complete the Estimated Daily Servings Days Per Summer for each Meal type.</t>
  </si>
  <si>
    <t>If SFSP Operating Days are before July 1 of the current year, then the contract must be Fully Executed before start of SFSP.</t>
  </si>
  <si>
    <t>SFSP Operating Dates:</t>
  </si>
  <si>
    <t>The FSMC agrees to supply meals/snacks, inclusive of milk or juice to the SFA for the prices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</si>
</sst>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s>
  <fonts count="26" x14ac:knownFonts="1">
    <font>
      <sz val="11"/>
      <color theme="1"/>
      <name val="Aptos Narrow"/>
      <scheme val="minor"/>
    </font>
    <font>
      <b/>
      <sz val="20"/>
      <color theme="1"/>
      <name val="Aptos Narrow"/>
    </font>
    <font>
      <b/>
      <sz val="14"/>
      <color theme="1"/>
      <name val="Aptos Narrow"/>
    </font>
    <font>
      <sz val="12"/>
      <color theme="1"/>
      <name val="Aptos Narrow"/>
    </font>
    <font>
      <sz val="11"/>
      <color theme="1"/>
      <name val="Aptos Narrow"/>
    </font>
    <font>
      <sz val="11"/>
      <name val="Aptos Narrow"/>
    </font>
    <font>
      <sz val="11"/>
      <color theme="1"/>
      <name val="Arial"/>
      <family val="2"/>
    </font>
    <font>
      <b/>
      <u/>
      <sz val="14"/>
      <color theme="1"/>
      <name val="Aptos Narrow"/>
    </font>
    <font>
      <sz val="11"/>
      <color theme="1"/>
      <name val="Aptos Narrow"/>
    </font>
    <font>
      <b/>
      <u/>
      <sz val="11"/>
      <color theme="1"/>
      <name val="Aptos Narrow"/>
    </font>
    <font>
      <b/>
      <sz val="11"/>
      <color theme="1"/>
      <name val="Aptos Narrow"/>
    </font>
    <font>
      <sz val="14"/>
      <color theme="1"/>
      <name val="Aptos Narrow"/>
    </font>
    <font>
      <b/>
      <u/>
      <sz val="11"/>
      <color theme="1"/>
      <name val="Aptos Narrow"/>
    </font>
    <font>
      <b/>
      <u/>
      <sz val="14"/>
      <color theme="1"/>
      <name val="Aptos Narrow"/>
    </font>
    <font>
      <u/>
      <sz val="11"/>
      <color rgb="FF7F7F7F"/>
      <name val="Aptos Narrow"/>
    </font>
    <font>
      <b/>
      <u/>
      <sz val="11"/>
      <color theme="1"/>
      <name val="Aptos Narrow"/>
    </font>
    <font>
      <sz val="11"/>
      <color rgb="FF7F7F7F"/>
      <name val="Aptos Narrow"/>
    </font>
    <font>
      <b/>
      <sz val="11"/>
      <color rgb="FF000000"/>
      <name val="Aptos Narrow"/>
    </font>
    <font>
      <b/>
      <u/>
      <sz val="11"/>
      <color theme="1"/>
      <name val="Aptos Narrow"/>
    </font>
    <font>
      <b/>
      <u/>
      <sz val="11"/>
      <color theme="1"/>
      <name val="Aptos Narrow"/>
    </font>
    <font>
      <sz val="16"/>
      <color theme="1"/>
      <name val="Aptos Narrow"/>
    </font>
    <font>
      <b/>
      <sz val="12"/>
      <color theme="1"/>
      <name val="Aptos Narrow"/>
    </font>
    <font>
      <b/>
      <sz val="14"/>
      <color rgb="FF242424"/>
      <name val="Quattrocento Sans"/>
    </font>
    <font>
      <b/>
      <sz val="16"/>
      <color theme="1"/>
      <name val="Aptos Narrow"/>
    </font>
    <font>
      <sz val="10"/>
      <color theme="1"/>
      <name val="Aptos Narrow"/>
    </font>
    <font>
      <sz val="11"/>
      <color rgb="FF000000"/>
      <name val="Aptos Narrow"/>
    </font>
  </fonts>
  <fills count="6">
    <fill>
      <patternFill patternType="none"/>
    </fill>
    <fill>
      <patternFill patternType="gray125"/>
    </fill>
    <fill>
      <patternFill patternType="solid">
        <fgColor rgb="FFDBE9F7"/>
        <bgColor rgb="FFDBE9F7"/>
      </patternFill>
    </fill>
    <fill>
      <patternFill patternType="solid">
        <fgColor rgb="FFFAE2D5"/>
        <bgColor rgb="FFFAE2D5"/>
      </patternFill>
    </fill>
    <fill>
      <patternFill patternType="solid">
        <fgColor rgb="FFE5E6E6"/>
        <bgColor rgb="FFE5E6E6"/>
      </patternFill>
    </fill>
    <fill>
      <patternFill patternType="solid">
        <fgColor rgb="FFFFFF00"/>
        <bgColor rgb="FFFFFF00"/>
      </patternFill>
    </fill>
  </fills>
  <borders count="61">
    <border>
      <left/>
      <right/>
      <top/>
      <bottom/>
      <diagonal/>
    </border>
    <border>
      <left/>
      <right/>
      <top/>
      <bottom style="medium">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right/>
      <top/>
      <bottom/>
      <diagonal/>
    </border>
    <border>
      <left style="thin">
        <color rgb="FF000000"/>
      </left>
      <right style="thin">
        <color rgb="FF000000"/>
      </right>
      <top/>
      <bottom style="thin">
        <color rgb="FF000000"/>
      </bottom>
      <diagonal/>
    </border>
    <border>
      <left/>
      <right style="thick">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diagonal/>
    </border>
    <border>
      <left/>
      <right/>
      <top/>
      <bottom/>
      <diagonal/>
    </border>
    <border>
      <left/>
      <right/>
      <top/>
      <bottom/>
      <diagonal/>
    </border>
    <border>
      <left style="thin">
        <color rgb="FF000000"/>
      </left>
      <right/>
      <top/>
      <bottom/>
      <diagonal/>
    </border>
  </borders>
  <cellStyleXfs count="1">
    <xf numFmtId="0" fontId="0" fillId="0" borderId="0"/>
  </cellStyleXfs>
  <cellXfs count="22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4" fillId="0" borderId="3" xfId="0" applyFont="1" applyBorder="1"/>
    <xf numFmtId="0" fontId="4" fillId="0" borderId="4" xfId="0" applyFont="1" applyBorder="1"/>
    <xf numFmtId="0" fontId="7" fillId="0" borderId="4" xfId="0" applyFont="1" applyBorder="1"/>
    <xf numFmtId="0" fontId="4" fillId="0" borderId="5" xfId="0" applyFont="1" applyBorder="1"/>
    <xf numFmtId="0" fontId="4" fillId="0" borderId="6" xfId="0" applyFont="1" applyBorder="1"/>
    <xf numFmtId="0" fontId="8" fillId="0" borderId="0" xfId="0" applyFont="1"/>
    <xf numFmtId="0" fontId="4" fillId="0" borderId="7" xfId="0" applyFont="1" applyBorder="1"/>
    <xf numFmtId="0" fontId="9" fillId="0" borderId="6" xfId="0" applyFont="1" applyBorder="1"/>
    <xf numFmtId="0" fontId="10" fillId="0" borderId="0" xfId="0" applyFont="1" applyAlignment="1">
      <alignment horizontal="center"/>
    </xf>
    <xf numFmtId="0" fontId="10" fillId="0" borderId="7" xfId="0" applyFont="1" applyBorder="1" applyAlignment="1">
      <alignment horizontal="center"/>
    </xf>
    <xf numFmtId="0" fontId="4" fillId="2" borderId="8" xfId="0" applyFont="1" applyFill="1" applyBorder="1"/>
    <xf numFmtId="44" fontId="4" fillId="2" borderId="8" xfId="0" applyNumberFormat="1" applyFont="1" applyFill="1" applyBorder="1"/>
    <xf numFmtId="164" fontId="4" fillId="0" borderId="7" xfId="0" applyNumberFormat="1" applyFont="1" applyBorder="1"/>
    <xf numFmtId="0" fontId="4" fillId="0" borderId="9" xfId="0" applyFont="1" applyBorder="1"/>
    <xf numFmtId="0" fontId="4" fillId="2" borderId="10" xfId="0" applyFont="1" applyFill="1" applyBorder="1"/>
    <xf numFmtId="0" fontId="10" fillId="0" borderId="0" xfId="0" applyFont="1" applyAlignment="1">
      <alignment horizontal="right"/>
    </xf>
    <xf numFmtId="164" fontId="4" fillId="0" borderId="11" xfId="0" applyNumberFormat="1" applyFont="1" applyBorder="1"/>
    <xf numFmtId="164" fontId="4" fillId="0" borderId="12" xfId="0" applyNumberFormat="1" applyFont="1" applyBorder="1"/>
    <xf numFmtId="0" fontId="2" fillId="3" borderId="13" xfId="0" applyFont="1" applyFill="1" applyBorder="1"/>
    <xf numFmtId="0" fontId="11" fillId="3" borderId="14" xfId="0" applyFont="1" applyFill="1" applyBorder="1"/>
    <xf numFmtId="164" fontId="11" fillId="3" borderId="15" xfId="0" applyNumberFormat="1" applyFont="1" applyFill="1" applyBorder="1"/>
    <xf numFmtId="0" fontId="12" fillId="0" borderId="0" xfId="0" applyFont="1"/>
    <xf numFmtId="0" fontId="4" fillId="2" borderId="8" xfId="0" applyFont="1" applyFill="1" applyBorder="1" applyAlignment="1">
      <alignment horizontal="right"/>
    </xf>
    <xf numFmtId="44" fontId="4" fillId="2" borderId="8" xfId="0" applyNumberFormat="1" applyFont="1" applyFill="1" applyBorder="1" applyAlignment="1">
      <alignment horizontal="center"/>
    </xf>
    <xf numFmtId="164" fontId="4" fillId="0" borderId="7" xfId="0" applyNumberFormat="1" applyFont="1" applyBorder="1" applyAlignment="1">
      <alignment horizontal="right"/>
    </xf>
    <xf numFmtId="164" fontId="4" fillId="0" borderId="16" xfId="0" applyNumberFormat="1" applyFont="1" applyBorder="1" applyAlignment="1">
      <alignment horizontal="right"/>
    </xf>
    <xf numFmtId="164" fontId="4" fillId="2" borderId="17" xfId="0" applyNumberFormat="1" applyFont="1" applyFill="1" applyBorder="1" applyAlignment="1">
      <alignment horizontal="center"/>
    </xf>
    <xf numFmtId="0" fontId="4" fillId="0" borderId="18" xfId="0" applyFont="1" applyBorder="1"/>
    <xf numFmtId="0" fontId="4" fillId="0" borderId="19" xfId="0" applyFont="1" applyBorder="1"/>
    <xf numFmtId="0" fontId="4" fillId="0" borderId="20" xfId="0" applyFont="1" applyBorder="1"/>
    <xf numFmtId="164" fontId="4" fillId="0" borderId="7" xfId="0" applyNumberFormat="1" applyFont="1" applyBorder="1" applyAlignment="1">
      <alignment horizontal="center"/>
    </xf>
    <xf numFmtId="0" fontId="10" fillId="0" borderId="20" xfId="0" applyFont="1" applyBorder="1"/>
    <xf numFmtId="0" fontId="10" fillId="0" borderId="21" xfId="0" applyFont="1" applyBorder="1"/>
    <xf numFmtId="0" fontId="4" fillId="0" borderId="22" xfId="0" applyFont="1" applyBorder="1"/>
    <xf numFmtId="0" fontId="4" fillId="0" borderId="23" xfId="0" applyFont="1" applyBorder="1"/>
    <xf numFmtId="0" fontId="4" fillId="0" borderId="24" xfId="0" applyFont="1" applyBorder="1"/>
    <xf numFmtId="44" fontId="4" fillId="2" borderId="15" xfId="0" applyNumberFormat="1" applyFont="1" applyFill="1" applyBorder="1"/>
    <xf numFmtId="164" fontId="4" fillId="3" borderId="15" xfId="0" applyNumberFormat="1" applyFont="1" applyFill="1" applyBorder="1"/>
    <xf numFmtId="0" fontId="14" fillId="0" borderId="0" xfId="0" applyFont="1"/>
    <xf numFmtId="0" fontId="15" fillId="0" borderId="0" xfId="0" applyFont="1" applyAlignment="1">
      <alignment horizontal="left"/>
    </xf>
    <xf numFmtId="0" fontId="4" fillId="0" borderId="6" xfId="0" applyFont="1" applyBorder="1" applyAlignment="1">
      <alignment wrapText="1"/>
    </xf>
    <xf numFmtId="8" fontId="16" fillId="0" borderId="0" xfId="0" applyNumberFormat="1" applyFont="1"/>
    <xf numFmtId="4" fontId="4" fillId="0" borderId="0" xfId="0" applyNumberFormat="1" applyFont="1"/>
    <xf numFmtId="0" fontId="4" fillId="0" borderId="0" xfId="0" applyFont="1" applyAlignment="1">
      <alignment horizontal="right"/>
    </xf>
    <xf numFmtId="0" fontId="10" fillId="0" borderId="25" xfId="0" applyFont="1" applyBorder="1" applyAlignment="1">
      <alignment horizontal="right"/>
    </xf>
    <xf numFmtId="164" fontId="4" fillId="0" borderId="7" xfId="0" applyNumberFormat="1" applyFont="1" applyBorder="1" applyAlignment="1">
      <alignment horizontal="right" vertical="top"/>
    </xf>
    <xf numFmtId="4" fontId="4" fillId="0" borderId="26" xfId="0" applyNumberFormat="1" applyFont="1" applyBorder="1"/>
    <xf numFmtId="0" fontId="10" fillId="0" borderId="6" xfId="0" applyFont="1" applyBorder="1"/>
    <xf numFmtId="1" fontId="4" fillId="0" borderId="7" xfId="0" applyNumberFormat="1" applyFont="1" applyBorder="1" applyAlignment="1">
      <alignment horizontal="right"/>
    </xf>
    <xf numFmtId="0" fontId="17" fillId="0" borderId="0" xfId="0" applyFont="1" applyAlignment="1">
      <alignment horizontal="right"/>
    </xf>
    <xf numFmtId="0" fontId="4" fillId="0" borderId="26" xfId="0" applyFont="1" applyBorder="1"/>
    <xf numFmtId="164" fontId="4" fillId="0" borderId="16" xfId="0" applyNumberFormat="1" applyFont="1" applyBorder="1" applyAlignment="1">
      <alignment horizontal="center"/>
    </xf>
    <xf numFmtId="164" fontId="4" fillId="2" borderId="17" xfId="0" applyNumberFormat="1" applyFont="1" applyFill="1" applyBorder="1"/>
    <xf numFmtId="0" fontId="10" fillId="0" borderId="0" xfId="0" applyFont="1"/>
    <xf numFmtId="1" fontId="4" fillId="0" borderId="0" xfId="0" applyNumberFormat="1" applyFont="1"/>
    <xf numFmtId="0" fontId="19" fillId="0" borderId="7" xfId="0" applyFont="1" applyBorder="1" applyAlignment="1">
      <alignment horizontal="center"/>
    </xf>
    <xf numFmtId="164" fontId="4" fillId="2" borderId="8" xfId="0" applyNumberFormat="1" applyFont="1" applyFill="1" applyBorder="1" applyAlignment="1">
      <alignment horizontal="center"/>
    </xf>
    <xf numFmtId="0" fontId="4" fillId="0" borderId="0" xfId="0" applyFont="1" applyAlignment="1">
      <alignment wrapText="1"/>
    </xf>
    <xf numFmtId="164" fontId="4" fillId="0" borderId="0" xfId="0" applyNumberFormat="1" applyFont="1"/>
    <xf numFmtId="4" fontId="4" fillId="2" borderId="30" xfId="0" applyNumberFormat="1" applyFont="1" applyFill="1" applyBorder="1"/>
    <xf numFmtId="4" fontId="4" fillId="0" borderId="7" xfId="0" applyNumberFormat="1" applyFont="1" applyBorder="1"/>
    <xf numFmtId="164" fontId="6" fillId="2" borderId="17" xfId="0" applyNumberFormat="1" applyFont="1" applyFill="1" applyBorder="1"/>
    <xf numFmtId="4" fontId="4" fillId="2" borderId="17" xfId="0" applyNumberFormat="1" applyFont="1" applyFill="1" applyBorder="1"/>
    <xf numFmtId="7" fontId="4" fillId="2" borderId="8" xfId="0" applyNumberFormat="1" applyFont="1" applyFill="1" applyBorder="1"/>
    <xf numFmtId="7" fontId="4" fillId="2" borderId="17" xfId="0" applyNumberFormat="1" applyFont="1" applyFill="1" applyBorder="1"/>
    <xf numFmtId="0" fontId="4" fillId="0" borderId="11" xfId="0" applyFont="1" applyBorder="1"/>
    <xf numFmtId="0" fontId="4" fillId="0" borderId="19" xfId="0" applyFont="1" applyBorder="1" applyAlignment="1">
      <alignment horizontal="right"/>
    </xf>
    <xf numFmtId="164" fontId="4" fillId="0" borderId="19" xfId="0" applyNumberFormat="1" applyFont="1" applyBorder="1"/>
    <xf numFmtId="0" fontId="11" fillId="0" borderId="0" xfId="0" applyFont="1"/>
    <xf numFmtId="0" fontId="4" fillId="0" borderId="0" xfId="0" applyFont="1" applyAlignment="1">
      <alignment horizontal="left"/>
    </xf>
    <xf numFmtId="0" fontId="10" fillId="0" borderId="8" xfId="0" applyFont="1" applyBorder="1" applyAlignment="1">
      <alignment horizontal="center"/>
    </xf>
    <xf numFmtId="0" fontId="10" fillId="0" borderId="17" xfId="0" applyFont="1" applyBorder="1" applyAlignment="1">
      <alignment horizontal="center"/>
    </xf>
    <xf numFmtId="0" fontId="4" fillId="2" borderId="37" xfId="0" applyFont="1" applyFill="1" applyBorder="1"/>
    <xf numFmtId="0" fontId="4" fillId="2" borderId="17" xfId="0" applyFont="1" applyFill="1" applyBorder="1"/>
    <xf numFmtId="44" fontId="4" fillId="2" borderId="17" xfId="0" applyNumberFormat="1" applyFont="1" applyFill="1" applyBorder="1"/>
    <xf numFmtId="44" fontId="4" fillId="2" borderId="38" xfId="0" applyNumberFormat="1" applyFont="1" applyFill="1" applyBorder="1"/>
    <xf numFmtId="0" fontId="4" fillId="2" borderId="39" xfId="0" applyFont="1" applyFill="1" applyBorder="1"/>
    <xf numFmtId="0" fontId="4" fillId="2" borderId="40" xfId="0" applyFont="1" applyFill="1" applyBorder="1"/>
    <xf numFmtId="0" fontId="4" fillId="2" borderId="41" xfId="0" applyFont="1" applyFill="1" applyBorder="1"/>
    <xf numFmtId="44" fontId="4" fillId="2" borderId="41" xfId="0" applyNumberFormat="1" applyFont="1" applyFill="1" applyBorder="1"/>
    <xf numFmtId="44" fontId="4" fillId="2" borderId="40" xfId="0" applyNumberFormat="1" applyFont="1" applyFill="1" applyBorder="1"/>
    <xf numFmtId="44" fontId="4" fillId="2" borderId="42" xfId="0" applyNumberFormat="1" applyFont="1" applyFill="1" applyBorder="1"/>
    <xf numFmtId="0" fontId="21" fillId="0" borderId="24" xfId="0" applyFont="1" applyBorder="1" applyAlignment="1">
      <alignment horizontal="right"/>
    </xf>
    <xf numFmtId="164" fontId="4" fillId="0" borderId="24" xfId="0" applyNumberFormat="1" applyFont="1" applyBorder="1"/>
    <xf numFmtId="0" fontId="4" fillId="0" borderId="0" xfId="0" applyFont="1"/>
    <xf numFmtId="0" fontId="4" fillId="0" borderId="0" xfId="0" applyFont="1" applyAlignment="1">
      <alignment horizontal="left" vertical="top" wrapText="1"/>
    </xf>
    <xf numFmtId="0" fontId="21" fillId="4" borderId="8" xfId="0" applyFont="1" applyFill="1" applyBorder="1" applyAlignment="1">
      <alignment horizontal="left" vertical="top" wrapText="1"/>
    </xf>
    <xf numFmtId="0" fontId="21" fillId="4" borderId="1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0" borderId="8" xfId="0" applyFont="1" applyBorder="1" applyAlignment="1">
      <alignment horizontal="center" vertical="top" wrapText="1"/>
    </xf>
    <xf numFmtId="0" fontId="4" fillId="2" borderId="41" xfId="0" applyFont="1" applyFill="1" applyBorder="1" applyAlignment="1">
      <alignment horizontal="left" vertical="top" wrapText="1"/>
    </xf>
    <xf numFmtId="0" fontId="4" fillId="2" borderId="40" xfId="0" applyFont="1" applyFill="1" applyBorder="1" applyAlignment="1">
      <alignment horizontal="left" vertical="top" wrapText="1"/>
    </xf>
    <xf numFmtId="0" fontId="4" fillId="0" borderId="8" xfId="0" applyFont="1" applyBorder="1" applyAlignment="1">
      <alignment horizontal="center"/>
    </xf>
    <xf numFmtId="8" fontId="4" fillId="0" borderId="8" xfId="0" applyNumberFormat="1" applyFont="1" applyBorder="1"/>
    <xf numFmtId="0" fontId="4" fillId="2" borderId="51" xfId="0" applyFont="1" applyFill="1" applyBorder="1"/>
    <xf numFmtId="0" fontId="4" fillId="3" borderId="8" xfId="0" applyFont="1" applyFill="1" applyBorder="1" applyAlignment="1">
      <alignment horizontal="center" textRotation="90"/>
    </xf>
    <xf numFmtId="0" fontId="4" fillId="3" borderId="30" xfId="0" applyFont="1" applyFill="1" applyBorder="1" applyAlignment="1">
      <alignment horizontal="center" textRotation="90"/>
    </xf>
    <xf numFmtId="0" fontId="4" fillId="2" borderId="52" xfId="0" applyFont="1" applyFill="1" applyBorder="1"/>
    <xf numFmtId="164" fontId="4" fillId="5" borderId="51" xfId="0" applyNumberFormat="1" applyFont="1" applyFill="1" applyBorder="1"/>
    <xf numFmtId="0" fontId="23" fillId="0" borderId="0" xfId="0" applyFont="1" applyAlignment="1">
      <alignment horizontal="center"/>
    </xf>
    <xf numFmtId="0" fontId="10" fillId="0" borderId="23" xfId="0" applyFont="1" applyBorder="1" applyAlignment="1">
      <alignment horizontal="center" vertical="center" wrapText="1"/>
    </xf>
    <xf numFmtId="0" fontId="10" fillId="0" borderId="24" xfId="0" applyFont="1" applyBorder="1" applyAlignment="1">
      <alignment vertical="center"/>
    </xf>
    <xf numFmtId="0" fontId="10" fillId="0" borderId="24" xfId="0" applyFont="1" applyBorder="1" applyAlignment="1">
      <alignment horizontal="center" vertical="center"/>
    </xf>
    <xf numFmtId="0" fontId="10" fillId="0" borderId="24" xfId="0" applyFont="1" applyBorder="1" applyAlignment="1">
      <alignment horizontal="center" vertical="center" wrapText="1"/>
    </xf>
    <xf numFmtId="0" fontId="10" fillId="0" borderId="56" xfId="0" applyFont="1" applyBorder="1" applyAlignment="1">
      <alignment horizontal="center" vertical="center"/>
    </xf>
    <xf numFmtId="0" fontId="10" fillId="0" borderId="56" xfId="0" applyFont="1" applyBorder="1" applyAlignment="1">
      <alignment horizontal="center" vertical="center" wrapText="1"/>
    </xf>
    <xf numFmtId="0" fontId="10" fillId="0" borderId="56" xfId="0" applyFont="1" applyBorder="1" applyAlignment="1">
      <alignment vertical="center"/>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11" fillId="0" borderId="0" xfId="0" applyFont="1" applyAlignment="1">
      <alignment horizontal="right"/>
    </xf>
    <xf numFmtId="0" fontId="2" fillId="0" borderId="0" xfId="0" applyFont="1"/>
    <xf numFmtId="0" fontId="22" fillId="0" borderId="0" xfId="0" applyFont="1"/>
    <xf numFmtId="0" fontId="10" fillId="0" borderId="4" xfId="0" applyFont="1" applyBorder="1" applyAlignment="1">
      <alignment horizontal="left" vertical="top"/>
    </xf>
    <xf numFmtId="0" fontId="4" fillId="0" borderId="4" xfId="0" applyFont="1" applyBorder="1" applyAlignment="1">
      <alignment horizontal="left" vertical="top"/>
    </xf>
    <xf numFmtId="0" fontId="4" fillId="0" borderId="0" xfId="0" applyFont="1" applyAlignment="1">
      <alignment horizontal="left" vertical="top"/>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0" borderId="7" xfId="0" applyFont="1" applyBorder="1" applyAlignment="1">
      <alignment wrapText="1"/>
    </xf>
    <xf numFmtId="44" fontId="4" fillId="2" borderId="8" xfId="0" applyNumberFormat="1" applyFont="1" applyFill="1" applyBorder="1" applyAlignment="1">
      <alignment horizontal="left" vertical="top"/>
    </xf>
    <xf numFmtId="0" fontId="4" fillId="0" borderId="43" xfId="0" applyFont="1" applyBorder="1"/>
    <xf numFmtId="0" fontId="10" fillId="0" borderId="0" xfId="0" applyFont="1" applyAlignment="1">
      <alignment horizontal="left" vertical="top"/>
    </xf>
    <xf numFmtId="0" fontId="4" fillId="0" borderId="0" xfId="0" applyFont="1" applyAlignment="1">
      <alignment horizontal="center" vertical="top"/>
    </xf>
    <xf numFmtId="0" fontId="4" fillId="0" borderId="19" xfId="0" applyFont="1" applyBorder="1" applyAlignment="1">
      <alignment horizontal="left" vertical="top"/>
    </xf>
    <xf numFmtId="0" fontId="21" fillId="0" borderId="0" xfId="0" applyFont="1" applyAlignment="1">
      <alignment horizontal="center" vertical="top"/>
    </xf>
    <xf numFmtId="0" fontId="24" fillId="0" borderId="0" xfId="0" applyFont="1" applyAlignment="1">
      <alignment horizontal="left"/>
    </xf>
    <xf numFmtId="0" fontId="24" fillId="0" borderId="0" xfId="0" applyFont="1"/>
    <xf numFmtId="0" fontId="4" fillId="0" borderId="8" xfId="0" applyFont="1" applyBorder="1" applyAlignment="1">
      <alignment horizontal="center" wrapText="1"/>
    </xf>
    <xf numFmtId="3" fontId="4" fillId="0" borderId="8" xfId="0" applyNumberFormat="1" applyFont="1" applyBorder="1"/>
    <xf numFmtId="164" fontId="4" fillId="2" borderId="8" xfId="0" applyNumberFormat="1" applyFont="1" applyFill="1" applyBorder="1"/>
    <xf numFmtId="6" fontId="4" fillId="5" borderId="51" xfId="0" applyNumberFormat="1" applyFont="1" applyFill="1" applyBorder="1"/>
    <xf numFmtId="0" fontId="10" fillId="0" borderId="6" xfId="0" applyFont="1" applyBorder="1" applyAlignment="1">
      <alignment wrapText="1"/>
    </xf>
    <xf numFmtId="0" fontId="0" fillId="0" borderId="0" xfId="0"/>
    <xf numFmtId="0" fontId="4" fillId="2" borderId="27" xfId="0" applyFont="1" applyFill="1" applyBorder="1"/>
    <xf numFmtId="0" fontId="5" fillId="0" borderId="28" xfId="0" applyFont="1" applyBorder="1"/>
    <xf numFmtId="0" fontId="5" fillId="0" borderId="29" xfId="0" applyFont="1" applyBorder="1"/>
    <xf numFmtId="0" fontId="18" fillId="2" borderId="27" xfId="0" applyFont="1" applyFill="1" applyBorder="1"/>
    <xf numFmtId="0" fontId="9" fillId="0" borderId="6" xfId="0" applyFont="1" applyBorder="1"/>
    <xf numFmtId="0" fontId="4" fillId="0" borderId="6" xfId="0" applyFont="1" applyBorder="1"/>
    <xf numFmtId="0" fontId="13" fillId="0" borderId="4" xfId="0" applyFont="1" applyBorder="1" applyAlignment="1">
      <alignment horizontal="left"/>
    </xf>
    <xf numFmtId="0" fontId="5" fillId="0" borderId="4" xfId="0" applyFont="1" applyBorder="1"/>
    <xf numFmtId="0" fontId="4" fillId="0" borderId="6" xfId="0" applyFont="1" applyBorder="1" applyAlignment="1">
      <alignment wrapText="1"/>
    </xf>
    <xf numFmtId="0" fontId="6" fillId="2" borderId="1" xfId="0" applyFont="1" applyFill="1" applyBorder="1"/>
    <xf numFmtId="0" fontId="5" fillId="0" borderId="2" xfId="0" applyFont="1" applyBorder="1"/>
    <xf numFmtId="14" fontId="4" fillId="2" borderId="1" xfId="0" applyNumberFormat="1" applyFont="1" applyFill="1" applyBorder="1"/>
    <xf numFmtId="0" fontId="3" fillId="0" borderId="0" xfId="0" applyFont="1" applyAlignment="1">
      <alignment horizontal="right"/>
    </xf>
    <xf numFmtId="0" fontId="4" fillId="2" borderId="1" xfId="0" applyFont="1" applyFill="1" applyBorder="1"/>
    <xf numFmtId="0" fontId="1" fillId="0" borderId="0" xfId="0" applyFont="1" applyAlignment="1">
      <alignment horizontal="center"/>
    </xf>
    <xf numFmtId="0" fontId="2" fillId="0" borderId="0" xfId="0" applyFont="1" applyAlignment="1">
      <alignment horizontal="center"/>
    </xf>
    <xf numFmtId="0" fontId="10" fillId="0" borderId="6" xfId="0" applyFont="1" applyBorder="1"/>
    <xf numFmtId="0" fontId="5" fillId="0" borderId="6" xfId="0" applyFont="1" applyBorder="1"/>
    <xf numFmtId="0" fontId="10" fillId="0" borderId="5" xfId="0" applyFont="1" applyBorder="1" applyAlignment="1">
      <alignment horizontal="center" vertical="center" wrapText="1"/>
    </xf>
    <xf numFmtId="0" fontId="5" fillId="0" borderId="7" xfId="0" applyFont="1" applyBorder="1"/>
    <xf numFmtId="0" fontId="11" fillId="2" borderId="1" xfId="0" applyFont="1" applyFill="1" applyBorder="1"/>
    <xf numFmtId="0" fontId="20" fillId="0" borderId="0" xfId="0" applyFont="1"/>
    <xf numFmtId="0" fontId="10" fillId="0" borderId="3" xfId="0" applyFont="1" applyBorder="1" applyAlignment="1">
      <alignment horizontal="center" vertical="center"/>
    </xf>
    <xf numFmtId="0" fontId="10" fillId="0" borderId="31" xfId="0" applyFont="1" applyBorder="1" applyAlignment="1">
      <alignment horizontal="center" vertical="center"/>
    </xf>
    <xf numFmtId="0" fontId="5" fillId="0" borderId="12" xfId="0" applyFont="1" applyBorder="1"/>
    <xf numFmtId="0" fontId="10" fillId="0" borderId="32" xfId="0" applyFont="1" applyBorder="1" applyAlignment="1">
      <alignment horizontal="center" vertical="center"/>
    </xf>
    <xf numFmtId="0" fontId="5" fillId="0" borderId="33" xfId="0" applyFont="1" applyBorder="1"/>
    <xf numFmtId="0" fontId="5" fillId="0" borderId="34" xfId="0" applyFont="1" applyBorder="1"/>
    <xf numFmtId="0" fontId="10" fillId="0" borderId="35" xfId="0" applyFont="1" applyBorder="1" applyAlignment="1">
      <alignment horizontal="center" vertical="center"/>
    </xf>
    <xf numFmtId="0" fontId="5" fillId="0" borderId="36" xfId="0" applyFont="1" applyBorder="1"/>
    <xf numFmtId="0" fontId="4" fillId="0" borderId="27" xfId="0" applyFont="1" applyBorder="1" applyAlignment="1">
      <alignment horizontal="left" vertical="top" wrapText="1"/>
    </xf>
    <xf numFmtId="0" fontId="21" fillId="4" borderId="27" xfId="0" applyFont="1" applyFill="1" applyBorder="1" applyAlignment="1">
      <alignment horizontal="left" vertical="top" wrapText="1"/>
    </xf>
    <xf numFmtId="0" fontId="4" fillId="0" borderId="44" xfId="0" applyFont="1" applyBorder="1" applyAlignment="1">
      <alignment horizontal="left" vertical="top" wrapText="1"/>
    </xf>
    <xf numFmtId="0" fontId="5" fillId="0" borderId="25" xfId="0" applyFont="1" applyBorder="1"/>
    <xf numFmtId="0" fontId="5" fillId="0" borderId="11" xfId="0" applyFont="1" applyBorder="1"/>
    <xf numFmtId="0" fontId="5" fillId="0" borderId="43" xfId="0" applyFont="1" applyBorder="1"/>
    <xf numFmtId="0" fontId="5" fillId="0" borderId="26" xfId="0" applyFont="1" applyBorder="1"/>
    <xf numFmtId="0" fontId="5" fillId="0" borderId="16" xfId="0" applyFont="1" applyBorder="1"/>
    <xf numFmtId="0" fontId="4" fillId="0" borderId="3" xfId="0" applyFont="1" applyBorder="1" applyAlignment="1">
      <alignment horizontal="left" vertical="top" wrapText="1"/>
    </xf>
    <xf numFmtId="0" fontId="5" fillId="0" borderId="5" xfId="0" applyFont="1" applyBorder="1"/>
    <xf numFmtId="0" fontId="4" fillId="2" borderId="45" xfId="0" applyFont="1" applyFill="1" applyBorder="1" applyAlignment="1">
      <alignment horizontal="left" vertical="top" wrapText="1"/>
    </xf>
    <xf numFmtId="0" fontId="5" fillId="0" borderId="46" xfId="0" applyFont="1" applyBorder="1"/>
    <xf numFmtId="0" fontId="5" fillId="0" borderId="47" xfId="0" applyFont="1" applyBorder="1"/>
    <xf numFmtId="0" fontId="4" fillId="2" borderId="27" xfId="0" applyFont="1" applyFill="1" applyBorder="1" applyAlignment="1">
      <alignment horizontal="left" vertical="top" wrapText="1"/>
    </xf>
    <xf numFmtId="0" fontId="10" fillId="0" borderId="49" xfId="0" applyFont="1" applyBorder="1" applyAlignment="1">
      <alignment horizontal="center" vertical="center"/>
    </xf>
    <xf numFmtId="0" fontId="5" fillId="0" borderId="50" xfId="0" applyFont="1" applyBorder="1"/>
    <xf numFmtId="0" fontId="22" fillId="0" borderId="0" xfId="0" applyFont="1" applyAlignment="1">
      <alignment horizontal="center"/>
    </xf>
    <xf numFmtId="0" fontId="4" fillId="0" borderId="0" xfId="0" applyFont="1" applyAlignment="1">
      <alignment horizontal="center"/>
    </xf>
    <xf numFmtId="0" fontId="4" fillId="2" borderId="48" xfId="0" applyFont="1" applyFill="1" applyBorder="1"/>
    <xf numFmtId="0" fontId="10" fillId="0" borderId="0" xfId="0" applyFont="1" applyAlignment="1">
      <alignment horizontal="right"/>
    </xf>
    <xf numFmtId="0" fontId="3" fillId="0" borderId="0" xfId="0" applyFont="1" applyAlignment="1">
      <alignment horizontal="center"/>
    </xf>
    <xf numFmtId="0" fontId="10" fillId="0" borderId="0" xfId="0" applyFont="1"/>
    <xf numFmtId="0" fontId="4" fillId="3" borderId="48" xfId="0" applyFont="1" applyFill="1" applyBorder="1" applyAlignment="1">
      <alignment horizontal="center"/>
    </xf>
    <xf numFmtId="0" fontId="4" fillId="0" borderId="0" xfId="0" applyFont="1" applyAlignment="1">
      <alignment horizontal="right"/>
    </xf>
    <xf numFmtId="0" fontId="10" fillId="0" borderId="21" xfId="0" applyFont="1" applyBorder="1" applyAlignment="1">
      <alignment horizontal="center" vertical="center"/>
    </xf>
    <xf numFmtId="0" fontId="5" fillId="0" borderId="22" xfId="0" applyFont="1" applyBorder="1"/>
    <xf numFmtId="0" fontId="5" fillId="0" borderId="23" xfId="0" applyFont="1" applyBorder="1"/>
    <xf numFmtId="0" fontId="10" fillId="0" borderId="0" xfId="0" applyFont="1" applyAlignment="1">
      <alignment horizontal="right" vertical="center"/>
    </xf>
    <xf numFmtId="0" fontId="5" fillId="0" borderId="53" xfId="0" applyFont="1" applyBorder="1"/>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5" fillId="0" borderId="20" xfId="0" applyFont="1" applyBorder="1"/>
    <xf numFmtId="0" fontId="23" fillId="0" borderId="0" xfId="0" applyFont="1" applyAlignment="1">
      <alignment horizontal="center"/>
    </xf>
    <xf numFmtId="0" fontId="23" fillId="2" borderId="21" xfId="0" applyFont="1" applyFill="1" applyBorder="1" applyAlignment="1">
      <alignment horizontal="center"/>
    </xf>
    <xf numFmtId="0" fontId="10" fillId="0" borderId="54" xfId="0" applyFont="1" applyBorder="1" applyAlignment="1">
      <alignment horizontal="center" vertical="center"/>
    </xf>
    <xf numFmtId="0" fontId="5" fillId="0" borderId="55" xfId="0" applyFont="1" applyBorder="1"/>
    <xf numFmtId="0" fontId="5" fillId="0" borderId="56" xfId="0" applyFont="1" applyBorder="1"/>
    <xf numFmtId="0" fontId="10" fillId="0" borderId="54" xfId="0" applyFont="1" applyBorder="1" applyAlignment="1">
      <alignment horizontal="center" vertical="center" wrapText="1"/>
    </xf>
    <xf numFmtId="0" fontId="5" fillId="0" borderId="18" xfId="0" applyFont="1" applyBorder="1"/>
    <xf numFmtId="0" fontId="5" fillId="0" borderId="19" xfId="0" applyFont="1" applyBorder="1"/>
    <xf numFmtId="0" fontId="2" fillId="0" borderId="3" xfId="0" applyFont="1" applyBorder="1" applyAlignment="1">
      <alignment horizontal="center" vertical="center"/>
    </xf>
    <xf numFmtId="0" fontId="10" fillId="0" borderId="22" xfId="0" applyFont="1" applyBorder="1" applyAlignment="1">
      <alignment horizontal="center" vertical="center"/>
    </xf>
    <xf numFmtId="0" fontId="4" fillId="2" borderId="57" xfId="0" applyFont="1" applyFill="1" applyBorder="1" applyAlignment="1">
      <alignment horizontal="left" vertical="top"/>
    </xf>
    <xf numFmtId="0" fontId="5" fillId="0" borderId="58" xfId="0" applyFont="1" applyBorder="1"/>
    <xf numFmtId="0" fontId="5" fillId="0" borderId="59" xfId="0" applyFont="1" applyBorder="1"/>
    <xf numFmtId="0" fontId="4" fillId="2" borderId="48" xfId="0" applyFont="1" applyFill="1" applyBorder="1" applyAlignment="1">
      <alignment horizontal="left" vertical="top"/>
    </xf>
    <xf numFmtId="0" fontId="4" fillId="0" borderId="26" xfId="0" applyFont="1" applyBorder="1" applyAlignment="1">
      <alignment horizontal="left" vertical="top" wrapText="1"/>
    </xf>
    <xf numFmtId="0" fontId="10" fillId="0" borderId="0" xfId="0" applyFont="1" applyAlignment="1">
      <alignment horizontal="center"/>
    </xf>
    <xf numFmtId="0" fontId="4" fillId="0" borderId="60" xfId="0" applyFont="1" applyBorder="1" applyAlignment="1">
      <alignment horizontal="left" vertical="top" wrapText="1"/>
    </xf>
    <xf numFmtId="0" fontId="24" fillId="0" borderId="0" xfId="0" applyFont="1" applyAlignment="1">
      <alignment vertical="top"/>
    </xf>
    <xf numFmtId="0" fontId="4" fillId="0" borderId="48" xfId="0" applyFont="1" applyBorder="1" applyAlignment="1">
      <alignment horizontal="right"/>
    </xf>
    <xf numFmtId="0" fontId="21" fillId="0" borderId="0" xfId="0" applyFont="1" applyAlignment="1">
      <alignment horizontal="center" vertical="top"/>
    </xf>
    <xf numFmtId="0" fontId="24" fillId="0" borderId="0" xfId="0" applyFont="1"/>
    <xf numFmtId="0" fontId="10" fillId="0" borderId="48"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Christopher Bruhn" id="{387700AB-D591-4A0A-BCAA-9E85DA759CA3}" userId="S::Christopher.Bruhn@schools.utah.gov::26252c45-ef14-4177-820a-3a632d3c187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8" dT="2026-06-17T19:19:13.25" personId="{387700AB-D591-4A0A-BCAA-9E85DA759CA3}" id="{5B7F614F-4E69-4363-9195-86F67A17DD56}">
    <text>This is indicated as a program to operate in the RFP document - it should be checked here as well.</text>
  </threadedComment>
</ThreadedComment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0"/>
  <sheetViews>
    <sheetView tabSelected="1" workbookViewId="0">
      <selection activeCell="J3" sqref="J3:N3"/>
    </sheetView>
  </sheetViews>
  <sheetFormatPr baseColWidth="10" defaultColWidth="12.6640625" defaultRowHeight="15" customHeight="1" x14ac:dyDescent="0.2"/>
  <cols>
    <col min="1" max="1" width="7.1640625" customWidth="1"/>
    <col min="2" max="3" width="8.83203125" customWidth="1"/>
    <col min="4" max="4" width="12.83203125" customWidth="1"/>
    <col min="5" max="5" width="11" customWidth="1"/>
    <col min="6" max="6" width="12.5" customWidth="1"/>
    <col min="7" max="7" width="8.83203125" customWidth="1"/>
    <col min="8" max="8" width="14.5" customWidth="1"/>
    <col min="9" max="9" width="16.1640625" customWidth="1"/>
    <col min="10" max="10" width="17.6640625" customWidth="1"/>
    <col min="11" max="26" width="8.83203125" customWidth="1"/>
  </cols>
  <sheetData>
    <row r="1" spans="1:14" ht="27" x14ac:dyDescent="0.35">
      <c r="C1" s="1"/>
      <c r="D1" s="151" t="s">
        <v>0</v>
      </c>
      <c r="E1" s="136"/>
      <c r="F1" s="136"/>
      <c r="G1" s="136"/>
      <c r="H1" s="136"/>
      <c r="I1" s="136"/>
      <c r="J1" s="136"/>
      <c r="K1" s="136"/>
      <c r="L1" s="1"/>
    </row>
    <row r="2" spans="1:14" ht="27" x14ac:dyDescent="0.35">
      <c r="C2" s="1"/>
      <c r="D2" s="152" t="s">
        <v>1</v>
      </c>
      <c r="E2" s="136"/>
      <c r="F2" s="136"/>
      <c r="G2" s="136"/>
      <c r="H2" s="136"/>
      <c r="I2" s="136"/>
      <c r="J2" s="136"/>
      <c r="K2" s="136"/>
      <c r="L2" s="1"/>
    </row>
    <row r="3" spans="1:14" ht="16" x14ac:dyDescent="0.2">
      <c r="A3" s="3" t="s">
        <v>2</v>
      </c>
      <c r="B3" s="150" t="s">
        <v>3</v>
      </c>
      <c r="C3" s="147"/>
      <c r="D3" s="147"/>
      <c r="E3" s="147"/>
      <c r="F3" s="147"/>
      <c r="H3" s="149" t="s">
        <v>4</v>
      </c>
      <c r="I3" s="136"/>
      <c r="J3" s="148">
        <v>46230</v>
      </c>
      <c r="K3" s="147"/>
      <c r="L3" s="147"/>
      <c r="M3" s="147"/>
      <c r="N3" s="147"/>
    </row>
    <row r="4" spans="1:14" ht="16" x14ac:dyDescent="0.2">
      <c r="A4" s="3" t="s">
        <v>5</v>
      </c>
      <c r="B4" s="146" t="s">
        <v>6</v>
      </c>
      <c r="C4" s="147"/>
      <c r="D4" s="147"/>
      <c r="E4" s="147"/>
      <c r="F4" s="147"/>
      <c r="H4" s="149" t="s">
        <v>7</v>
      </c>
      <c r="I4" s="136"/>
      <c r="J4" s="148">
        <v>46568</v>
      </c>
      <c r="K4" s="147"/>
      <c r="L4" s="147"/>
      <c r="M4" s="147"/>
      <c r="N4" s="147"/>
    </row>
    <row r="5" spans="1:14" ht="16" x14ac:dyDescent="0.2">
      <c r="H5" s="149" t="s">
        <v>8</v>
      </c>
      <c r="I5" s="136"/>
      <c r="J5" s="150">
        <v>174</v>
      </c>
      <c r="K5" s="147"/>
      <c r="L5" s="147"/>
      <c r="M5" s="147"/>
      <c r="N5" s="147"/>
    </row>
    <row r="8" spans="1:14" ht="19" x14ac:dyDescent="0.25">
      <c r="C8" s="4"/>
      <c r="D8" s="5"/>
      <c r="E8" s="6" t="s">
        <v>9</v>
      </c>
      <c r="F8" s="5"/>
      <c r="G8" s="5"/>
      <c r="H8" s="5"/>
      <c r="I8" s="5"/>
      <c r="J8" s="7"/>
    </row>
    <row r="9" spans="1:14" x14ac:dyDescent="0.2">
      <c r="C9" s="8"/>
      <c r="D9" s="9" t="s">
        <v>10</v>
      </c>
      <c r="J9" s="10"/>
    </row>
    <row r="10" spans="1:14" x14ac:dyDescent="0.2">
      <c r="C10" s="8"/>
      <c r="J10" s="10"/>
    </row>
    <row r="11" spans="1:14" x14ac:dyDescent="0.2">
      <c r="C11" s="141" t="s">
        <v>11</v>
      </c>
      <c r="D11" s="136"/>
      <c r="H11" s="12" t="s">
        <v>12</v>
      </c>
      <c r="I11" s="12" t="s">
        <v>13</v>
      </c>
      <c r="J11" s="13" t="s">
        <v>14</v>
      </c>
    </row>
    <row r="12" spans="1:14" ht="14.25" customHeight="1" x14ac:dyDescent="0.2">
      <c r="C12" s="8" t="s">
        <v>15</v>
      </c>
      <c r="H12" s="14">
        <v>7860</v>
      </c>
      <c r="I12" s="15">
        <v>1.6</v>
      </c>
      <c r="J12" s="16">
        <f t="shared" ref="J12:J19" si="0">H12*I12</f>
        <v>12576</v>
      </c>
    </row>
    <row r="13" spans="1:14" ht="14.25" customHeight="1" x14ac:dyDescent="0.2">
      <c r="C13" s="8" t="s">
        <v>16</v>
      </c>
      <c r="H13" s="14"/>
      <c r="I13" s="15"/>
      <c r="J13" s="16">
        <f t="shared" si="0"/>
        <v>0</v>
      </c>
    </row>
    <row r="14" spans="1:14" ht="14.25" customHeight="1" x14ac:dyDescent="0.2">
      <c r="C14" s="8" t="s">
        <v>17</v>
      </c>
      <c r="H14" s="14"/>
      <c r="I14" s="15"/>
      <c r="J14" s="16">
        <f t="shared" si="0"/>
        <v>0</v>
      </c>
    </row>
    <row r="15" spans="1:14" ht="14.25" customHeight="1" x14ac:dyDescent="0.2">
      <c r="C15" s="8" t="s">
        <v>18</v>
      </c>
      <c r="H15" s="14">
        <v>2591</v>
      </c>
      <c r="I15" s="15">
        <v>0.3</v>
      </c>
      <c r="J15" s="16">
        <f t="shared" si="0"/>
        <v>777.3</v>
      </c>
    </row>
    <row r="16" spans="1:14" ht="14.25" customHeight="1" x14ac:dyDescent="0.2">
      <c r="C16" s="8" t="s">
        <v>19</v>
      </c>
      <c r="H16" s="14"/>
      <c r="I16" s="15"/>
      <c r="J16" s="16">
        <f t="shared" si="0"/>
        <v>0</v>
      </c>
    </row>
    <row r="17" spans="3:10" ht="14.25" customHeight="1" x14ac:dyDescent="0.2">
      <c r="C17" s="8" t="s">
        <v>20</v>
      </c>
      <c r="H17" s="14"/>
      <c r="I17" s="15"/>
      <c r="J17" s="16">
        <f t="shared" si="0"/>
        <v>0</v>
      </c>
    </row>
    <row r="18" spans="3:10" ht="14.25" customHeight="1" x14ac:dyDescent="0.2">
      <c r="C18" s="8" t="s">
        <v>21</v>
      </c>
      <c r="H18" s="14">
        <v>41</v>
      </c>
      <c r="I18" s="15">
        <v>2.5</v>
      </c>
      <c r="J18" s="16">
        <f t="shared" si="0"/>
        <v>102.5</v>
      </c>
    </row>
    <row r="19" spans="3:10" x14ac:dyDescent="0.2">
      <c r="C19" s="8" t="s">
        <v>22</v>
      </c>
      <c r="G19" s="17"/>
      <c r="H19" s="18"/>
      <c r="I19" s="15"/>
      <c r="J19" s="16">
        <f t="shared" si="0"/>
        <v>0</v>
      </c>
    </row>
    <row r="20" spans="3:10" x14ac:dyDescent="0.2">
      <c r="C20" s="8"/>
      <c r="G20" s="19" t="s">
        <v>23</v>
      </c>
      <c r="H20" s="9">
        <f>SUM(H12:H19)</f>
        <v>10492</v>
      </c>
      <c r="J20" s="20">
        <f>SUM(J12:J19)</f>
        <v>13455.8</v>
      </c>
    </row>
    <row r="21" spans="3:10" ht="15.75" customHeight="1" x14ac:dyDescent="0.2">
      <c r="C21" s="8"/>
      <c r="J21" s="10"/>
    </row>
    <row r="22" spans="3:10" ht="15.75" customHeight="1" x14ac:dyDescent="0.2">
      <c r="C22" s="141" t="s">
        <v>24</v>
      </c>
      <c r="D22" s="136"/>
      <c r="H22" s="12" t="s">
        <v>12</v>
      </c>
      <c r="I22" s="12" t="s">
        <v>13</v>
      </c>
      <c r="J22" s="13" t="s">
        <v>14</v>
      </c>
    </row>
    <row r="23" spans="3:10" ht="15.75" customHeight="1" x14ac:dyDescent="0.2">
      <c r="C23" s="8" t="s">
        <v>15</v>
      </c>
      <c r="H23" s="14">
        <v>36081</v>
      </c>
      <c r="I23" s="15">
        <v>2.6</v>
      </c>
      <c r="J23" s="16">
        <f t="shared" ref="J23:J30" si="1">H23*I23</f>
        <v>93810.6</v>
      </c>
    </row>
    <row r="24" spans="3:10" ht="15.75" customHeight="1" x14ac:dyDescent="0.2">
      <c r="C24" s="8" t="s">
        <v>16</v>
      </c>
      <c r="H24" s="14"/>
      <c r="I24" s="15"/>
      <c r="J24" s="16">
        <f t="shared" si="1"/>
        <v>0</v>
      </c>
    </row>
    <row r="25" spans="3:10" ht="15.75" customHeight="1" x14ac:dyDescent="0.2">
      <c r="C25" s="8" t="s">
        <v>17</v>
      </c>
      <c r="H25" s="14"/>
      <c r="I25" s="15"/>
      <c r="J25" s="16">
        <f t="shared" si="1"/>
        <v>0</v>
      </c>
    </row>
    <row r="26" spans="3:10" ht="15.75" customHeight="1" x14ac:dyDescent="0.2">
      <c r="C26" s="8" t="s">
        <v>18</v>
      </c>
      <c r="H26" s="14">
        <v>8333</v>
      </c>
      <c r="I26" s="15">
        <v>0.4</v>
      </c>
      <c r="J26" s="16">
        <f t="shared" si="1"/>
        <v>3333.2000000000003</v>
      </c>
    </row>
    <row r="27" spans="3:10" ht="15.75" customHeight="1" x14ac:dyDescent="0.2">
      <c r="C27" s="8" t="s">
        <v>19</v>
      </c>
      <c r="H27" s="14"/>
      <c r="I27" s="15"/>
      <c r="J27" s="16">
        <f t="shared" si="1"/>
        <v>0</v>
      </c>
    </row>
    <row r="28" spans="3:10" ht="15.75" customHeight="1" x14ac:dyDescent="0.2">
      <c r="C28" s="8" t="s">
        <v>20</v>
      </c>
      <c r="H28" s="14"/>
      <c r="I28" s="15"/>
      <c r="J28" s="16">
        <f t="shared" si="1"/>
        <v>0</v>
      </c>
    </row>
    <row r="29" spans="3:10" ht="15.75" customHeight="1" x14ac:dyDescent="0.2">
      <c r="C29" s="8" t="s">
        <v>21</v>
      </c>
      <c r="H29" s="14">
        <v>2483</v>
      </c>
      <c r="I29" s="15">
        <v>4</v>
      </c>
      <c r="J29" s="16">
        <f t="shared" si="1"/>
        <v>9932</v>
      </c>
    </row>
    <row r="30" spans="3:10" ht="15.75" customHeight="1" x14ac:dyDescent="0.2">
      <c r="C30" s="8" t="s">
        <v>25</v>
      </c>
      <c r="H30" s="14"/>
      <c r="I30" s="15"/>
      <c r="J30" s="16">
        <f t="shared" si="1"/>
        <v>0</v>
      </c>
    </row>
    <row r="31" spans="3:10" ht="15.75" customHeight="1" x14ac:dyDescent="0.2">
      <c r="C31" s="8"/>
      <c r="G31" s="19" t="s">
        <v>26</v>
      </c>
      <c r="H31" s="9">
        <f>SUM(H23:H30)</f>
        <v>46897</v>
      </c>
      <c r="J31" s="20">
        <f>SUM(J23:J30)</f>
        <v>107075.8</v>
      </c>
    </row>
    <row r="32" spans="3:10" ht="15.75" customHeight="1" x14ac:dyDescent="0.2">
      <c r="C32" s="8"/>
      <c r="J32" s="10"/>
    </row>
    <row r="33" spans="3:10" ht="15.75" customHeight="1" x14ac:dyDescent="0.2">
      <c r="C33" s="141" t="s">
        <v>27</v>
      </c>
      <c r="D33" s="136"/>
      <c r="H33" s="12" t="s">
        <v>28</v>
      </c>
      <c r="I33" s="12" t="s">
        <v>13</v>
      </c>
      <c r="J33" s="13" t="s">
        <v>14</v>
      </c>
    </row>
    <row r="34" spans="3:10" ht="15.75" customHeight="1" x14ac:dyDescent="0.2">
      <c r="C34" s="8" t="s">
        <v>29</v>
      </c>
      <c r="H34" s="14"/>
      <c r="I34" s="15"/>
      <c r="J34" s="16">
        <f t="shared" ref="J34:J37" si="2">H34*I34</f>
        <v>0</v>
      </c>
    </row>
    <row r="35" spans="3:10" ht="15.75" customHeight="1" x14ac:dyDescent="0.2">
      <c r="C35" s="8" t="s">
        <v>30</v>
      </c>
      <c r="H35" s="14"/>
      <c r="I35" s="15"/>
      <c r="J35" s="16">
        <f t="shared" si="2"/>
        <v>0</v>
      </c>
    </row>
    <row r="36" spans="3:10" ht="15.75" customHeight="1" x14ac:dyDescent="0.2">
      <c r="C36" s="8" t="s">
        <v>21</v>
      </c>
      <c r="H36" s="14"/>
      <c r="I36" s="15"/>
      <c r="J36" s="16">
        <f t="shared" si="2"/>
        <v>0</v>
      </c>
    </row>
    <row r="37" spans="3:10" ht="15.75" customHeight="1" x14ac:dyDescent="0.2">
      <c r="C37" s="8" t="s">
        <v>25</v>
      </c>
      <c r="H37" s="14"/>
      <c r="I37" s="15"/>
      <c r="J37" s="16">
        <f t="shared" si="2"/>
        <v>0</v>
      </c>
    </row>
    <row r="38" spans="3:10" ht="15.75" customHeight="1" x14ac:dyDescent="0.2">
      <c r="C38" s="8"/>
      <c r="G38" s="19" t="s">
        <v>31</v>
      </c>
      <c r="H38" s="9">
        <f>SUM(H34:H37)</f>
        <v>0</v>
      </c>
      <c r="J38" s="20">
        <f>SUM(J34:J37)</f>
        <v>0</v>
      </c>
    </row>
    <row r="39" spans="3:10" ht="15.75" customHeight="1" x14ac:dyDescent="0.2">
      <c r="C39" s="8"/>
      <c r="J39" s="10"/>
    </row>
    <row r="40" spans="3:10" ht="15.75" customHeight="1" x14ac:dyDescent="0.2">
      <c r="C40" s="141" t="s">
        <v>32</v>
      </c>
      <c r="D40" s="136"/>
      <c r="H40" s="12" t="s">
        <v>33</v>
      </c>
      <c r="I40" s="12" t="s">
        <v>13</v>
      </c>
      <c r="J40" s="13"/>
    </row>
    <row r="41" spans="3:10" ht="15.75" customHeight="1" x14ac:dyDescent="0.2">
      <c r="C41" s="8" t="s">
        <v>34</v>
      </c>
      <c r="H41" s="14"/>
      <c r="I41" s="15"/>
      <c r="J41" s="16">
        <f t="shared" ref="J41:J42" si="3">H41*I41</f>
        <v>0</v>
      </c>
    </row>
    <row r="42" spans="3:10" ht="15.75" customHeight="1" x14ac:dyDescent="0.2">
      <c r="C42" s="8" t="s">
        <v>35</v>
      </c>
      <c r="H42" s="14"/>
      <c r="I42" s="15"/>
      <c r="J42" s="21">
        <f t="shared" si="3"/>
        <v>0</v>
      </c>
    </row>
    <row r="43" spans="3:10" ht="15.75" customHeight="1" x14ac:dyDescent="0.2">
      <c r="C43" s="8"/>
      <c r="G43" s="19" t="s">
        <v>36</v>
      </c>
      <c r="H43" s="9">
        <f>SUM(H41:H42)</f>
        <v>0</v>
      </c>
      <c r="J43" s="16">
        <f>SUM(J41:J42)</f>
        <v>0</v>
      </c>
    </row>
    <row r="44" spans="3:10" ht="15.75" customHeight="1" x14ac:dyDescent="0.2">
      <c r="C44" s="8"/>
      <c r="J44" s="10"/>
    </row>
    <row r="45" spans="3:10" ht="15.75" customHeight="1" x14ac:dyDescent="0.25">
      <c r="C45" s="22" t="s">
        <v>37</v>
      </c>
      <c r="D45" s="23"/>
      <c r="E45" s="23"/>
      <c r="F45" s="23"/>
      <c r="G45" s="23"/>
      <c r="H45" s="23">
        <f>SUM(H20,H31,H38,H43)</f>
        <v>57389</v>
      </c>
      <c r="I45" s="23"/>
      <c r="J45" s="24">
        <f>SUM(J43,J38,J31,J20)</f>
        <v>120531.6</v>
      </c>
    </row>
    <row r="46" spans="3:10" ht="15.75" customHeight="1" x14ac:dyDescent="0.2"/>
    <row r="47" spans="3:10" ht="15.75" customHeight="1" x14ac:dyDescent="0.2"/>
    <row r="48" spans="3:10" ht="15.75" customHeight="1" x14ac:dyDescent="0.25">
      <c r="C48" s="4"/>
      <c r="D48" s="5"/>
      <c r="E48" s="6" t="s">
        <v>38</v>
      </c>
      <c r="F48" s="5"/>
      <c r="G48" s="5"/>
      <c r="H48" s="5"/>
      <c r="I48" s="5"/>
      <c r="J48" s="7"/>
    </row>
    <row r="49" spans="3:10" ht="15.75" customHeight="1" x14ac:dyDescent="0.2">
      <c r="C49" s="8" t="s">
        <v>39</v>
      </c>
      <c r="J49" s="10"/>
    </row>
    <row r="50" spans="3:10" ht="15.75" customHeight="1" x14ac:dyDescent="0.2">
      <c r="C50" s="8"/>
      <c r="J50" s="10"/>
    </row>
    <row r="51" spans="3:10" ht="15.75" customHeight="1" x14ac:dyDescent="0.2">
      <c r="C51" s="141" t="s">
        <v>11</v>
      </c>
      <c r="D51" s="136"/>
      <c r="H51" s="12" t="s">
        <v>12</v>
      </c>
      <c r="I51" s="12" t="s">
        <v>13</v>
      </c>
      <c r="J51" s="13" t="s">
        <v>40</v>
      </c>
    </row>
    <row r="52" spans="3:10" ht="15.75" customHeight="1" x14ac:dyDescent="0.2">
      <c r="C52" s="8" t="s">
        <v>41</v>
      </c>
      <c r="D52" s="25"/>
      <c r="H52" s="26">
        <v>6073</v>
      </c>
      <c r="I52" s="27">
        <v>2.46</v>
      </c>
      <c r="J52" s="28">
        <f t="shared" ref="J52:J57" si="4">I52*H52</f>
        <v>14939.58</v>
      </c>
    </row>
    <row r="53" spans="3:10" ht="15.75" customHeight="1" x14ac:dyDescent="0.2">
      <c r="C53" s="8" t="s">
        <v>42</v>
      </c>
      <c r="D53" s="25"/>
      <c r="H53" s="26"/>
      <c r="I53" s="27">
        <v>2.94</v>
      </c>
      <c r="J53" s="28">
        <f t="shared" si="4"/>
        <v>0</v>
      </c>
    </row>
    <row r="54" spans="3:10" ht="15.75" customHeight="1" x14ac:dyDescent="0.2">
      <c r="C54" s="8" t="s">
        <v>43</v>
      </c>
      <c r="D54" s="25"/>
      <c r="H54" s="26">
        <v>2591</v>
      </c>
      <c r="I54" s="27">
        <v>2.16</v>
      </c>
      <c r="J54" s="28">
        <f t="shared" si="4"/>
        <v>5596.56</v>
      </c>
    </row>
    <row r="55" spans="3:10" ht="15.75" customHeight="1" x14ac:dyDescent="0.2">
      <c r="C55" s="8" t="s">
        <v>44</v>
      </c>
      <c r="D55" s="25"/>
      <c r="H55" s="26"/>
      <c r="I55" s="27">
        <v>2.64</v>
      </c>
      <c r="J55" s="28">
        <f t="shared" si="4"/>
        <v>0</v>
      </c>
    </row>
    <row r="56" spans="3:10" ht="15.75" customHeight="1" x14ac:dyDescent="0.2">
      <c r="C56" s="8" t="s">
        <v>29</v>
      </c>
      <c r="H56" s="26">
        <v>7860</v>
      </c>
      <c r="I56" s="27">
        <v>0.4</v>
      </c>
      <c r="J56" s="28">
        <f t="shared" si="4"/>
        <v>3144</v>
      </c>
    </row>
    <row r="57" spans="3:10" ht="15.75" customHeight="1" x14ac:dyDescent="0.2">
      <c r="C57" s="8" t="s">
        <v>45</v>
      </c>
      <c r="H57" s="26"/>
      <c r="I57" s="27">
        <v>0.4</v>
      </c>
      <c r="J57" s="29">
        <f t="shared" si="4"/>
        <v>0</v>
      </c>
    </row>
    <row r="58" spans="3:10" ht="15.75" customHeight="1" x14ac:dyDescent="0.2">
      <c r="C58" s="8"/>
      <c r="G58" s="19" t="s">
        <v>23</v>
      </c>
      <c r="H58" s="9">
        <f>SUM(H52:H57)</f>
        <v>16524</v>
      </c>
      <c r="J58" s="16">
        <f>SUM(J52:J57)</f>
        <v>23680.14</v>
      </c>
    </row>
    <row r="59" spans="3:10" ht="15.75" customHeight="1" x14ac:dyDescent="0.2">
      <c r="C59" s="8"/>
      <c r="J59" s="10"/>
    </row>
    <row r="60" spans="3:10" ht="15.75" customHeight="1" x14ac:dyDescent="0.2">
      <c r="C60" s="141" t="s">
        <v>46</v>
      </c>
      <c r="D60" s="136"/>
      <c r="E60" s="136"/>
      <c r="F60" s="136"/>
      <c r="H60" s="12" t="s">
        <v>12</v>
      </c>
      <c r="I60" s="12" t="s">
        <v>13</v>
      </c>
      <c r="J60" s="10"/>
    </row>
    <row r="61" spans="3:10" ht="15.75" customHeight="1" x14ac:dyDescent="0.2">
      <c r="C61" s="8" t="s">
        <v>41</v>
      </c>
      <c r="H61" s="14"/>
      <c r="I61" s="27"/>
      <c r="J61" s="28">
        <f t="shared" ref="J61:J63" si="5">I61*H61</f>
        <v>0</v>
      </c>
    </row>
    <row r="62" spans="3:10" ht="15.75" customHeight="1" x14ac:dyDescent="0.2">
      <c r="C62" s="8" t="s">
        <v>43</v>
      </c>
      <c r="H62" s="14"/>
      <c r="I62" s="27"/>
      <c r="J62" s="28">
        <f t="shared" si="5"/>
        <v>0</v>
      </c>
    </row>
    <row r="63" spans="3:10" ht="15.75" customHeight="1" x14ac:dyDescent="0.2">
      <c r="C63" s="8" t="s">
        <v>29</v>
      </c>
      <c r="H63" s="14"/>
      <c r="I63" s="27"/>
      <c r="J63" s="29">
        <f t="shared" si="5"/>
        <v>0</v>
      </c>
    </row>
    <row r="64" spans="3:10" ht="15.75" customHeight="1" x14ac:dyDescent="0.2">
      <c r="C64" s="8"/>
      <c r="G64" s="19" t="s">
        <v>47</v>
      </c>
      <c r="H64" s="9">
        <f>SUM(H61:H63)</f>
        <v>0</v>
      </c>
      <c r="J64" s="16">
        <f>SUM(J61:J63)</f>
        <v>0</v>
      </c>
    </row>
    <row r="65" spans="3:10" ht="15.75" customHeight="1" x14ac:dyDescent="0.2">
      <c r="C65" s="8"/>
      <c r="G65" s="19"/>
      <c r="J65" s="16"/>
    </row>
    <row r="66" spans="3:10" ht="15.75" customHeight="1" x14ac:dyDescent="0.2">
      <c r="C66" s="141" t="s">
        <v>48</v>
      </c>
      <c r="D66" s="136"/>
      <c r="E66" s="136"/>
      <c r="F66" s="136"/>
      <c r="H66" s="12" t="s">
        <v>12</v>
      </c>
      <c r="I66" s="12" t="s">
        <v>13</v>
      </c>
      <c r="J66" s="10"/>
    </row>
    <row r="67" spans="3:10" ht="15.75" customHeight="1" x14ac:dyDescent="0.2">
      <c r="C67" s="8" t="s">
        <v>41</v>
      </c>
      <c r="H67" s="14">
        <v>19043</v>
      </c>
      <c r="I67" s="14">
        <v>4.5999999999999996</v>
      </c>
      <c r="J67" s="28">
        <f t="shared" ref="J67:J69" si="6">I67*H67</f>
        <v>87597.799999999988</v>
      </c>
    </row>
    <row r="68" spans="3:10" ht="15.75" customHeight="1" x14ac:dyDescent="0.2">
      <c r="C68" s="8" t="s">
        <v>43</v>
      </c>
      <c r="H68" s="14">
        <v>8333</v>
      </c>
      <c r="I68" s="14">
        <v>4.2</v>
      </c>
      <c r="J68" s="28">
        <f t="shared" si="6"/>
        <v>34998.6</v>
      </c>
    </row>
    <row r="69" spans="3:10" ht="15.75" customHeight="1" x14ac:dyDescent="0.2">
      <c r="C69" s="8" t="s">
        <v>29</v>
      </c>
      <c r="H69" s="14">
        <v>36081</v>
      </c>
      <c r="I69" s="14">
        <v>0.44</v>
      </c>
      <c r="J69" s="29">
        <f t="shared" si="6"/>
        <v>15875.64</v>
      </c>
    </row>
    <row r="70" spans="3:10" ht="15.75" customHeight="1" x14ac:dyDescent="0.2">
      <c r="C70" s="8"/>
      <c r="G70" s="19" t="s">
        <v>49</v>
      </c>
      <c r="H70" s="9">
        <f>SUM(H67:H69)</f>
        <v>63457</v>
      </c>
      <c r="J70" s="16">
        <f>SUM(J67:J69)</f>
        <v>138472.03999999998</v>
      </c>
    </row>
    <row r="71" spans="3:10" ht="14.25" customHeight="1" x14ac:dyDescent="0.2">
      <c r="C71" s="8"/>
      <c r="J71" s="10"/>
    </row>
    <row r="72" spans="3:10" ht="15.75" customHeight="1" x14ac:dyDescent="0.2">
      <c r="C72" s="141" t="s">
        <v>27</v>
      </c>
      <c r="D72" s="136"/>
      <c r="H72" s="12" t="s">
        <v>28</v>
      </c>
      <c r="I72" s="12" t="s">
        <v>13</v>
      </c>
      <c r="J72" s="10"/>
    </row>
    <row r="73" spans="3:10" ht="15.75" customHeight="1" x14ac:dyDescent="0.2">
      <c r="C73" s="8" t="s">
        <v>41</v>
      </c>
      <c r="H73" s="14"/>
      <c r="I73" s="27">
        <v>1.26</v>
      </c>
      <c r="J73" s="28">
        <f t="shared" ref="J73:J75" si="7">I73*H73</f>
        <v>0</v>
      </c>
    </row>
    <row r="74" spans="3:10" ht="15.75" customHeight="1" x14ac:dyDescent="0.2">
      <c r="C74" s="8" t="s">
        <v>43</v>
      </c>
      <c r="H74" s="14"/>
      <c r="I74" s="27">
        <v>0.63</v>
      </c>
      <c r="J74" s="28">
        <f t="shared" si="7"/>
        <v>0</v>
      </c>
    </row>
    <row r="75" spans="3:10" ht="15.75" customHeight="1" x14ac:dyDescent="0.2">
      <c r="C75" s="8" t="s">
        <v>29</v>
      </c>
      <c r="H75" s="14"/>
      <c r="I75" s="27">
        <v>0.11</v>
      </c>
      <c r="J75" s="29">
        <f t="shared" si="7"/>
        <v>0</v>
      </c>
    </row>
    <row r="76" spans="3:10" ht="15.75" customHeight="1" x14ac:dyDescent="0.2">
      <c r="C76" s="8"/>
      <c r="G76" s="19" t="s">
        <v>31</v>
      </c>
      <c r="H76" s="9">
        <f>SUM(H73:H75)</f>
        <v>0</v>
      </c>
      <c r="J76" s="16">
        <f>SUM(J73:J75)</f>
        <v>0</v>
      </c>
    </row>
    <row r="77" spans="3:10" ht="15.75" customHeight="1" x14ac:dyDescent="0.2">
      <c r="C77" s="8"/>
      <c r="J77" s="10"/>
    </row>
    <row r="78" spans="3:10" ht="14.25" customHeight="1" x14ac:dyDescent="0.2">
      <c r="C78" s="141" t="s">
        <v>50</v>
      </c>
      <c r="D78" s="136"/>
      <c r="H78" s="12" t="s">
        <v>51</v>
      </c>
      <c r="I78" s="12" t="s">
        <v>52</v>
      </c>
      <c r="J78" s="13"/>
    </row>
    <row r="79" spans="3:10" ht="15.75" customHeight="1" x14ac:dyDescent="0.2">
      <c r="C79" s="8" t="s">
        <v>29</v>
      </c>
      <c r="H79" s="14"/>
      <c r="I79" s="27">
        <v>0.26750000000000002</v>
      </c>
      <c r="J79" s="29">
        <f>I79*H79</f>
        <v>0</v>
      </c>
    </row>
    <row r="80" spans="3:10" ht="15.75" customHeight="1" x14ac:dyDescent="0.2">
      <c r="C80" s="8"/>
      <c r="G80" s="19" t="s">
        <v>53</v>
      </c>
      <c r="H80" s="9">
        <f>SUM(H79)</f>
        <v>0</v>
      </c>
      <c r="J80" s="16">
        <f>SUM(J79)</f>
        <v>0</v>
      </c>
    </row>
    <row r="81" spans="3:10" ht="15.75" customHeight="1" x14ac:dyDescent="0.2">
      <c r="C81" s="8"/>
      <c r="G81" s="19"/>
      <c r="J81" s="16"/>
    </row>
    <row r="82" spans="3:10" ht="15.75" customHeight="1" x14ac:dyDescent="0.2">
      <c r="C82" s="141" t="s">
        <v>54</v>
      </c>
      <c r="D82" s="136"/>
      <c r="E82" s="136"/>
      <c r="F82" s="136"/>
      <c r="G82" s="136"/>
      <c r="H82" s="12"/>
      <c r="I82" s="12"/>
      <c r="J82" s="13"/>
    </row>
    <row r="83" spans="3:10" ht="14.25" customHeight="1" x14ac:dyDescent="0.2">
      <c r="C83" s="8" t="s">
        <v>55</v>
      </c>
      <c r="H83" s="14"/>
      <c r="I83" s="27"/>
      <c r="J83" s="29">
        <f>I83*H83</f>
        <v>0</v>
      </c>
    </row>
    <row r="84" spans="3:10" ht="15.75" customHeight="1" x14ac:dyDescent="0.2">
      <c r="C84" s="8"/>
      <c r="G84" s="19" t="s">
        <v>56</v>
      </c>
      <c r="H84" s="9">
        <f>SUM(H83)</f>
        <v>0</v>
      </c>
      <c r="J84" s="16">
        <f>SUM(J83)</f>
        <v>0</v>
      </c>
    </row>
    <row r="85" spans="3:10" ht="15.75" customHeight="1" x14ac:dyDescent="0.2">
      <c r="C85" s="8"/>
      <c r="J85" s="10"/>
    </row>
    <row r="86" spans="3:10" ht="15.75" customHeight="1" x14ac:dyDescent="0.25">
      <c r="C86" s="22" t="s">
        <v>57</v>
      </c>
      <c r="D86" s="23"/>
      <c r="E86" s="23"/>
      <c r="F86" s="23"/>
      <c r="G86" s="23"/>
      <c r="H86" s="23"/>
      <c r="I86" s="23"/>
      <c r="J86" s="24">
        <f>SUM(J84,J80,J76,J70,J64,J58)</f>
        <v>162152.18</v>
      </c>
    </row>
    <row r="87" spans="3:10" ht="15.75" customHeight="1" x14ac:dyDescent="0.2"/>
    <row r="88" spans="3:10" ht="15.75" customHeight="1" x14ac:dyDescent="0.2"/>
    <row r="89" spans="3:10" ht="15.75" customHeight="1" x14ac:dyDescent="0.25">
      <c r="C89" s="4"/>
      <c r="D89" s="5"/>
      <c r="E89" s="6" t="s">
        <v>58</v>
      </c>
      <c r="F89" s="5"/>
      <c r="G89" s="5"/>
      <c r="H89" s="5"/>
      <c r="I89" s="5"/>
      <c r="J89" s="7"/>
    </row>
    <row r="90" spans="3:10" ht="15.75" customHeight="1" x14ac:dyDescent="0.2">
      <c r="C90" s="8"/>
      <c r="D90" s="9" t="s">
        <v>10</v>
      </c>
      <c r="J90" s="10"/>
    </row>
    <row r="91" spans="3:10" ht="15.75" customHeight="1" x14ac:dyDescent="0.2">
      <c r="C91" s="8"/>
      <c r="J91" s="10"/>
    </row>
    <row r="92" spans="3:10" ht="15.75" customHeight="1" x14ac:dyDescent="0.2">
      <c r="C92" s="141" t="s">
        <v>24</v>
      </c>
      <c r="D92" s="136"/>
      <c r="E92" s="136"/>
      <c r="F92" s="136"/>
      <c r="H92" s="12" t="s">
        <v>12</v>
      </c>
      <c r="I92" s="12" t="s">
        <v>52</v>
      </c>
      <c r="J92" s="13" t="s">
        <v>40</v>
      </c>
    </row>
    <row r="93" spans="3:10" ht="15.75" customHeight="1" x14ac:dyDescent="0.2">
      <c r="C93" s="8" t="s">
        <v>59</v>
      </c>
      <c r="H93" s="14">
        <f>H70</f>
        <v>63457</v>
      </c>
      <c r="I93" s="15">
        <v>0.75</v>
      </c>
      <c r="J93" s="28">
        <f>I93*H93</f>
        <v>47592.75</v>
      </c>
    </row>
    <row r="94" spans="3:10" ht="15.75" customHeight="1" x14ac:dyDescent="0.2">
      <c r="C94" s="8"/>
      <c r="G94" s="19"/>
      <c r="J94" s="16"/>
    </row>
    <row r="95" spans="3:10" ht="15.75" customHeight="1" x14ac:dyDescent="0.2">
      <c r="C95" s="8"/>
      <c r="J95" s="10"/>
    </row>
    <row r="96" spans="3:10" ht="15.75" customHeight="1" x14ac:dyDescent="0.25">
      <c r="C96" s="22" t="s">
        <v>60</v>
      </c>
      <c r="D96" s="23"/>
      <c r="E96" s="23"/>
      <c r="F96" s="23"/>
      <c r="G96" s="23"/>
      <c r="H96" s="23">
        <f>H93</f>
        <v>63457</v>
      </c>
      <c r="I96" s="23"/>
      <c r="J96" s="24">
        <f>J93</f>
        <v>47592.75</v>
      </c>
    </row>
    <row r="97" spans="3:10" ht="15.75" customHeight="1" x14ac:dyDescent="0.2"/>
    <row r="98" spans="3:10" ht="15.75" customHeight="1" x14ac:dyDescent="0.2"/>
    <row r="99" spans="3:10" ht="15.75" customHeight="1" x14ac:dyDescent="0.25">
      <c r="C99" s="4"/>
      <c r="D99" s="5"/>
      <c r="E99" s="6" t="s">
        <v>61</v>
      </c>
      <c r="F99" s="5"/>
      <c r="G99" s="5"/>
      <c r="H99" s="5"/>
      <c r="I99" s="5"/>
      <c r="J99" s="7"/>
    </row>
    <row r="100" spans="3:10" ht="15.75" customHeight="1" x14ac:dyDescent="0.2">
      <c r="C100" s="8"/>
      <c r="E100" s="9" t="s">
        <v>62</v>
      </c>
      <c r="J100" s="10"/>
    </row>
    <row r="101" spans="3:10" ht="15.75" customHeight="1" x14ac:dyDescent="0.2">
      <c r="C101" s="8"/>
      <c r="J101" s="10"/>
    </row>
    <row r="102" spans="3:10" ht="15.75" customHeight="1" x14ac:dyDescent="0.2">
      <c r="C102" s="8"/>
      <c r="H102" s="12"/>
      <c r="I102" s="12"/>
      <c r="J102" s="13"/>
    </row>
    <row r="103" spans="3:10" ht="15.75" customHeight="1" x14ac:dyDescent="0.2">
      <c r="C103" s="142" t="s">
        <v>63</v>
      </c>
      <c r="D103" s="136"/>
      <c r="E103" s="136"/>
      <c r="F103" s="136"/>
      <c r="G103" s="136"/>
      <c r="J103" s="30">
        <v>0</v>
      </c>
    </row>
    <row r="104" spans="3:10" ht="15.75" customHeight="1" x14ac:dyDescent="0.2">
      <c r="C104" s="8" t="s">
        <v>64</v>
      </c>
      <c r="J104" s="30">
        <v>0</v>
      </c>
    </row>
    <row r="105" spans="3:10" ht="15.75" customHeight="1" x14ac:dyDescent="0.2">
      <c r="C105" s="8" t="s">
        <v>65</v>
      </c>
      <c r="J105" s="30">
        <v>0</v>
      </c>
    </row>
    <row r="106" spans="3:10" ht="15.75" customHeight="1" x14ac:dyDescent="0.2">
      <c r="C106" s="31"/>
      <c r="D106" s="32"/>
      <c r="E106" s="32"/>
      <c r="F106" s="32"/>
      <c r="G106" s="32"/>
      <c r="H106" s="32"/>
      <c r="I106" s="32"/>
      <c r="J106" s="33"/>
    </row>
    <row r="107" spans="3:10" ht="15.75" customHeight="1" x14ac:dyDescent="0.25">
      <c r="C107" s="22" t="s">
        <v>66</v>
      </c>
      <c r="D107" s="23"/>
      <c r="E107" s="23"/>
      <c r="F107" s="23"/>
      <c r="G107" s="23"/>
      <c r="H107" s="23"/>
      <c r="I107" s="23"/>
      <c r="J107" s="24">
        <f>SUM(J103:J105)</f>
        <v>0</v>
      </c>
    </row>
    <row r="108" spans="3:10" ht="15.75" customHeight="1" x14ac:dyDescent="0.25">
      <c r="C108" s="8"/>
      <c r="E108" s="143" t="s">
        <v>67</v>
      </c>
      <c r="F108" s="144"/>
      <c r="G108" s="144"/>
      <c r="J108" s="34"/>
    </row>
    <row r="109" spans="3:10" ht="15.75" customHeight="1" x14ac:dyDescent="0.2">
      <c r="C109" s="8"/>
      <c r="J109" s="34"/>
    </row>
    <row r="110" spans="3:10" ht="15.75" customHeight="1" x14ac:dyDescent="0.2">
      <c r="C110" s="8" t="s">
        <v>37</v>
      </c>
      <c r="J110" s="28">
        <f>J45</f>
        <v>120531.6</v>
      </c>
    </row>
    <row r="111" spans="3:10" ht="15.75" customHeight="1" x14ac:dyDescent="0.2">
      <c r="C111" s="8" t="s">
        <v>57</v>
      </c>
      <c r="J111" s="28">
        <f>J86</f>
        <v>162152.18</v>
      </c>
    </row>
    <row r="112" spans="3:10" ht="15.75" customHeight="1" x14ac:dyDescent="0.2">
      <c r="C112" s="8" t="s">
        <v>60</v>
      </c>
      <c r="J112" s="28">
        <f>J96</f>
        <v>47592.75</v>
      </c>
    </row>
    <row r="113" spans="3:10" ht="15.75" customHeight="1" x14ac:dyDescent="0.2">
      <c r="C113" s="8" t="s">
        <v>66</v>
      </c>
      <c r="J113" s="28">
        <f>J107</f>
        <v>0</v>
      </c>
    </row>
    <row r="114" spans="3:10" ht="15.75" customHeight="1" x14ac:dyDescent="0.2">
      <c r="C114" s="8"/>
      <c r="J114" s="34"/>
    </row>
    <row r="115" spans="3:10" ht="15.75" customHeight="1" x14ac:dyDescent="0.2">
      <c r="C115" s="31"/>
      <c r="D115" s="32"/>
      <c r="E115" s="32"/>
      <c r="F115" s="32"/>
      <c r="G115" s="32"/>
      <c r="H115" s="32"/>
      <c r="I115" s="32"/>
      <c r="J115" s="33"/>
    </row>
    <row r="116" spans="3:10" ht="15.75" customHeight="1" x14ac:dyDescent="0.25">
      <c r="C116" s="22" t="s">
        <v>68</v>
      </c>
      <c r="D116" s="23"/>
      <c r="E116" s="23"/>
      <c r="F116" s="23"/>
      <c r="G116" s="23"/>
      <c r="H116" s="23"/>
      <c r="I116" s="23"/>
      <c r="J116" s="24">
        <f>SUM(J110:J113)</f>
        <v>330276.53000000003</v>
      </c>
    </row>
    <row r="117" spans="3:10" ht="15.75" customHeight="1" x14ac:dyDescent="0.2">
      <c r="C117" s="8"/>
      <c r="J117" s="34"/>
    </row>
    <row r="118" spans="3:10" ht="15.75" customHeight="1" x14ac:dyDescent="0.2">
      <c r="C118" s="31"/>
      <c r="D118" s="32"/>
      <c r="E118" s="32"/>
      <c r="F118" s="32"/>
      <c r="G118" s="32"/>
      <c r="H118" s="12" t="s">
        <v>12</v>
      </c>
      <c r="I118" s="12" t="s">
        <v>69</v>
      </c>
      <c r="J118" s="35" t="s">
        <v>70</v>
      </c>
    </row>
    <row r="119" spans="3:10" ht="15.75" customHeight="1" x14ac:dyDescent="0.2">
      <c r="C119" s="36" t="s">
        <v>71</v>
      </c>
      <c r="D119" s="37"/>
      <c r="E119" s="37"/>
      <c r="F119" s="37"/>
      <c r="G119" s="38"/>
      <c r="H119" s="39">
        <f>H64+H70</f>
        <v>63457</v>
      </c>
      <c r="I119" s="40">
        <v>0.45</v>
      </c>
      <c r="J119" s="41">
        <f>H119*I119*-1</f>
        <v>-28555.65</v>
      </c>
    </row>
    <row r="120" spans="3:10" ht="15.75" customHeight="1" x14ac:dyDescent="0.2"/>
    <row r="121" spans="3:10" ht="15.75" customHeight="1" x14ac:dyDescent="0.2"/>
    <row r="122" spans="3:10" ht="15.75" customHeight="1" x14ac:dyDescent="0.25">
      <c r="C122" s="4"/>
      <c r="D122" s="5"/>
      <c r="E122" s="6" t="s">
        <v>72</v>
      </c>
      <c r="F122" s="5"/>
      <c r="G122" s="5"/>
      <c r="H122" s="5"/>
      <c r="I122" s="5"/>
      <c r="J122" s="7"/>
    </row>
    <row r="123" spans="3:10" ht="15.75" customHeight="1" x14ac:dyDescent="0.2">
      <c r="C123" s="8"/>
      <c r="J123" s="10"/>
    </row>
    <row r="124" spans="3:10" ht="15.75" customHeight="1" x14ac:dyDescent="0.2">
      <c r="C124" s="8"/>
      <c r="J124" s="10"/>
    </row>
    <row r="125" spans="3:10" ht="15.75" customHeight="1" x14ac:dyDescent="0.2">
      <c r="C125" s="11" t="s">
        <v>73</v>
      </c>
      <c r="D125" s="25"/>
      <c r="E125" s="25"/>
      <c r="F125" s="42"/>
      <c r="G125" s="12"/>
      <c r="I125" s="43" t="s">
        <v>74</v>
      </c>
      <c r="J125" s="13"/>
    </row>
    <row r="126" spans="3:10" ht="29.25" customHeight="1" x14ac:dyDescent="0.2">
      <c r="C126" s="145" t="s">
        <v>75</v>
      </c>
      <c r="D126" s="136"/>
      <c r="E126" s="136"/>
      <c r="F126" s="45"/>
      <c r="G126" s="46">
        <f>I61</f>
        <v>0</v>
      </c>
      <c r="I126" s="47" t="s">
        <v>76</v>
      </c>
      <c r="J126" s="28">
        <f>SUM(J19,J30,J37)</f>
        <v>0</v>
      </c>
    </row>
    <row r="127" spans="3:10" ht="15.75" customHeight="1" x14ac:dyDescent="0.2">
      <c r="C127" s="8" t="s">
        <v>77</v>
      </c>
      <c r="F127" s="45"/>
      <c r="G127" s="46">
        <f>I67</f>
        <v>4.5999999999999996</v>
      </c>
      <c r="I127" s="47" t="s">
        <v>78</v>
      </c>
      <c r="J127" s="28">
        <f>SUM(J18,J29,J36)</f>
        <v>10034.5</v>
      </c>
    </row>
    <row r="128" spans="3:10" ht="15.75" customHeight="1" x14ac:dyDescent="0.2">
      <c r="C128" s="8" t="s">
        <v>79</v>
      </c>
      <c r="F128" s="45"/>
      <c r="G128" s="46">
        <f>I83</f>
        <v>0</v>
      </c>
      <c r="I128" s="47" t="s">
        <v>80</v>
      </c>
      <c r="J128" s="29">
        <f>SUM(J42)</f>
        <v>0</v>
      </c>
    </row>
    <row r="129" spans="3:10" ht="15.75" customHeight="1" x14ac:dyDescent="0.2">
      <c r="C129" s="8" t="s">
        <v>81</v>
      </c>
      <c r="F129" s="45"/>
      <c r="G129" s="46">
        <f>I93</f>
        <v>0.75</v>
      </c>
      <c r="I129" s="48" t="s">
        <v>82</v>
      </c>
      <c r="J129" s="49">
        <f>SUM(J126:J128)</f>
        <v>10034.5</v>
      </c>
    </row>
    <row r="130" spans="3:10" ht="15.75" customHeight="1" x14ac:dyDescent="0.2">
      <c r="C130" s="8" t="s">
        <v>71</v>
      </c>
      <c r="F130" s="45"/>
      <c r="G130" s="50">
        <f>I119</f>
        <v>0.45</v>
      </c>
      <c r="J130" s="34"/>
    </row>
    <row r="131" spans="3:10" ht="15.75" customHeight="1" x14ac:dyDescent="0.2">
      <c r="C131" s="51" t="s">
        <v>83</v>
      </c>
      <c r="F131" s="45"/>
      <c r="G131" s="46">
        <f>SUM(G126:G130)</f>
        <v>5.8</v>
      </c>
      <c r="J131" s="10"/>
    </row>
    <row r="132" spans="3:10" ht="15.75" customHeight="1" x14ac:dyDescent="0.2">
      <c r="C132" s="8"/>
      <c r="J132" s="10"/>
    </row>
    <row r="133" spans="3:10" ht="15.75" customHeight="1" x14ac:dyDescent="0.2">
      <c r="C133" s="8"/>
      <c r="I133" s="19" t="s">
        <v>84</v>
      </c>
      <c r="J133" s="52">
        <f>SUM(H64+H70+H29)</f>
        <v>65940</v>
      </c>
    </row>
    <row r="134" spans="3:10" ht="15.75" customHeight="1" x14ac:dyDescent="0.2">
      <c r="C134" s="8"/>
      <c r="I134" s="19" t="s">
        <v>85</v>
      </c>
      <c r="J134" s="52">
        <f>J129/G131</f>
        <v>1730.0862068965519</v>
      </c>
    </row>
    <row r="135" spans="3:10" ht="15.75" customHeight="1" x14ac:dyDescent="0.2">
      <c r="C135" s="8"/>
      <c r="I135" s="53" t="s">
        <v>86</v>
      </c>
      <c r="J135" s="10">
        <f>H58*0.66</f>
        <v>10905.84</v>
      </c>
    </row>
    <row r="136" spans="3:10" ht="15.75" customHeight="1" x14ac:dyDescent="0.2">
      <c r="C136" s="8"/>
      <c r="I136" s="53" t="s">
        <v>87</v>
      </c>
      <c r="J136" s="52">
        <f>H76*0.33</f>
        <v>0</v>
      </c>
    </row>
    <row r="137" spans="3:10" ht="14.25" customHeight="1" x14ac:dyDescent="0.2">
      <c r="C137" s="8"/>
      <c r="I137" s="19" t="s">
        <v>88</v>
      </c>
      <c r="J137" s="52">
        <f>SUM(J133:J136)</f>
        <v>78575.926206896547</v>
      </c>
    </row>
    <row r="138" spans="3:10" ht="15.75" customHeight="1" x14ac:dyDescent="0.2">
      <c r="C138" s="31"/>
      <c r="D138" s="32"/>
      <c r="E138" s="32"/>
      <c r="F138" s="32"/>
      <c r="G138" s="32"/>
      <c r="H138" s="32"/>
      <c r="I138" s="32"/>
      <c r="J138" s="33"/>
    </row>
    <row r="139" spans="3:10" ht="15.75" customHeight="1" x14ac:dyDescent="0.2"/>
    <row r="140" spans="3:10" ht="15.75" customHeight="1" x14ac:dyDescent="0.2"/>
    <row r="141" spans="3:10" ht="15.75" customHeight="1" x14ac:dyDescent="0.25">
      <c r="C141" s="4"/>
      <c r="D141" s="5"/>
      <c r="E141" s="6" t="s">
        <v>89</v>
      </c>
      <c r="F141" s="5"/>
      <c r="G141" s="5"/>
      <c r="H141" s="5"/>
      <c r="I141" s="5"/>
      <c r="J141" s="7"/>
    </row>
    <row r="142" spans="3:10" ht="15.75" customHeight="1" x14ac:dyDescent="0.2">
      <c r="C142" s="8"/>
      <c r="D142" s="9" t="s">
        <v>90</v>
      </c>
      <c r="J142" s="10"/>
    </row>
    <row r="143" spans="3:10" ht="15.75" customHeight="1" x14ac:dyDescent="0.2">
      <c r="C143" s="8"/>
      <c r="J143" s="10"/>
    </row>
    <row r="144" spans="3:10" ht="15.75" customHeight="1" x14ac:dyDescent="0.2">
      <c r="C144" s="141" t="s">
        <v>91</v>
      </c>
      <c r="D144" s="136"/>
      <c r="H144" s="12"/>
      <c r="I144" s="12"/>
      <c r="J144" s="13" t="s">
        <v>92</v>
      </c>
    </row>
    <row r="145" spans="3:10" ht="15.75" customHeight="1" x14ac:dyDescent="0.2">
      <c r="C145" s="51" t="s">
        <v>93</v>
      </c>
      <c r="D145" s="25"/>
      <c r="H145" s="12"/>
      <c r="I145" s="12"/>
      <c r="J145" s="34"/>
    </row>
    <row r="146" spans="3:10" ht="15.75" customHeight="1" x14ac:dyDescent="0.2">
      <c r="C146" s="8" t="s">
        <v>94</v>
      </c>
      <c r="D146" s="25"/>
      <c r="H146" s="12"/>
      <c r="I146" s="12"/>
      <c r="J146" s="30"/>
    </row>
    <row r="147" spans="3:10" ht="15.75" customHeight="1" x14ac:dyDescent="0.2">
      <c r="C147" s="8" t="s">
        <v>95</v>
      </c>
      <c r="D147" s="25"/>
      <c r="H147" s="12"/>
      <c r="I147" s="12"/>
      <c r="J147" s="30"/>
    </row>
    <row r="148" spans="3:10" ht="15.75" customHeight="1" x14ac:dyDescent="0.2">
      <c r="C148" s="8"/>
      <c r="I148" s="54"/>
      <c r="J148" s="55"/>
    </row>
    <row r="149" spans="3:10" ht="15.75" customHeight="1" x14ac:dyDescent="0.2">
      <c r="C149" s="8"/>
      <c r="I149" s="19" t="s">
        <v>96</v>
      </c>
      <c r="J149" s="16">
        <f>SUM(J146:J147)</f>
        <v>0</v>
      </c>
    </row>
    <row r="150" spans="3:10" ht="15.75" customHeight="1" x14ac:dyDescent="0.2">
      <c r="C150" s="8"/>
      <c r="J150" s="10"/>
    </row>
    <row r="151" spans="3:10" ht="15.75" customHeight="1" x14ac:dyDescent="0.2">
      <c r="C151" s="51" t="s">
        <v>97</v>
      </c>
      <c r="J151" s="34"/>
    </row>
    <row r="152" spans="3:10" ht="15.75" customHeight="1" x14ac:dyDescent="0.2">
      <c r="C152" s="137"/>
      <c r="D152" s="138"/>
      <c r="E152" s="138"/>
      <c r="F152" s="138"/>
      <c r="G152" s="139"/>
      <c r="J152" s="30"/>
    </row>
    <row r="153" spans="3:10" ht="15.75" customHeight="1" x14ac:dyDescent="0.2">
      <c r="C153" s="137"/>
      <c r="D153" s="138"/>
      <c r="E153" s="138"/>
      <c r="F153" s="138"/>
      <c r="G153" s="139"/>
      <c r="J153" s="30"/>
    </row>
    <row r="154" spans="3:10" ht="15.75" customHeight="1" x14ac:dyDescent="0.2">
      <c r="C154" s="137"/>
      <c r="D154" s="138"/>
      <c r="E154" s="138"/>
      <c r="F154" s="138"/>
      <c r="G154" s="139"/>
      <c r="J154" s="30"/>
    </row>
    <row r="155" spans="3:10" ht="15.75" customHeight="1" x14ac:dyDescent="0.2">
      <c r="C155" s="137"/>
      <c r="D155" s="138"/>
      <c r="E155" s="138"/>
      <c r="F155" s="138"/>
      <c r="G155" s="139"/>
      <c r="J155" s="56"/>
    </row>
    <row r="156" spans="3:10" ht="15.75" customHeight="1" x14ac:dyDescent="0.2">
      <c r="C156" s="137"/>
      <c r="D156" s="138"/>
      <c r="E156" s="138"/>
      <c r="F156" s="138"/>
      <c r="G156" s="139"/>
      <c r="J156" s="56"/>
    </row>
    <row r="157" spans="3:10" ht="15.75" customHeight="1" x14ac:dyDescent="0.2">
      <c r="C157" s="137"/>
      <c r="D157" s="138"/>
      <c r="E157" s="138"/>
      <c r="F157" s="138"/>
      <c r="G157" s="139"/>
      <c r="J157" s="56"/>
    </row>
    <row r="158" spans="3:10" ht="15.75" customHeight="1" x14ac:dyDescent="0.2">
      <c r="C158" s="137"/>
      <c r="D158" s="138"/>
      <c r="E158" s="138"/>
      <c r="F158" s="138"/>
      <c r="G158" s="139"/>
      <c r="J158" s="56"/>
    </row>
    <row r="159" spans="3:10" ht="15.75" customHeight="1" x14ac:dyDescent="0.2">
      <c r="C159" s="137"/>
      <c r="D159" s="138"/>
      <c r="E159" s="138"/>
      <c r="F159" s="138"/>
      <c r="G159" s="139"/>
      <c r="J159" s="56"/>
    </row>
    <row r="160" spans="3:10" ht="15.75" customHeight="1" x14ac:dyDescent="0.2">
      <c r="C160" s="137"/>
      <c r="D160" s="138"/>
      <c r="E160" s="138"/>
      <c r="F160" s="138"/>
      <c r="G160" s="139"/>
      <c r="J160" s="56"/>
    </row>
    <row r="161" spans="3:10" ht="15.75" customHeight="1" x14ac:dyDescent="0.2">
      <c r="C161" s="140"/>
      <c r="D161" s="138"/>
      <c r="E161" s="138"/>
      <c r="F161" s="138"/>
      <c r="G161" s="139"/>
      <c r="J161" s="56"/>
    </row>
    <row r="162" spans="3:10" ht="15.75" customHeight="1" x14ac:dyDescent="0.2">
      <c r="C162" s="8"/>
      <c r="I162" s="54"/>
      <c r="J162" s="55"/>
    </row>
    <row r="163" spans="3:10" ht="15.75" customHeight="1" x14ac:dyDescent="0.2">
      <c r="C163" s="8"/>
      <c r="I163" s="19" t="s">
        <v>98</v>
      </c>
      <c r="J163" s="16">
        <f>SUM(J152:J161)</f>
        <v>0</v>
      </c>
    </row>
    <row r="164" spans="3:10" ht="15.75" customHeight="1" x14ac:dyDescent="0.2">
      <c r="C164" s="8"/>
      <c r="J164" s="16"/>
    </row>
    <row r="165" spans="3:10" ht="15.75" customHeight="1" x14ac:dyDescent="0.2">
      <c r="C165" s="8"/>
      <c r="J165" s="10"/>
    </row>
    <row r="166" spans="3:10" ht="15.75" customHeight="1" x14ac:dyDescent="0.2">
      <c r="C166" s="51" t="s">
        <v>99</v>
      </c>
      <c r="J166" s="10"/>
    </row>
    <row r="167" spans="3:10" ht="15.75" customHeight="1" x14ac:dyDescent="0.2">
      <c r="C167" s="137"/>
      <c r="D167" s="138"/>
      <c r="E167" s="138"/>
      <c r="F167" s="138"/>
      <c r="G167" s="139"/>
      <c r="J167" s="30"/>
    </row>
    <row r="168" spans="3:10" ht="15.75" customHeight="1" x14ac:dyDescent="0.2">
      <c r="C168" s="137"/>
      <c r="D168" s="138"/>
      <c r="E168" s="138"/>
      <c r="F168" s="138"/>
      <c r="G168" s="139"/>
      <c r="J168" s="30"/>
    </row>
    <row r="169" spans="3:10" ht="15.75" customHeight="1" x14ac:dyDescent="0.2">
      <c r="C169" s="137"/>
      <c r="D169" s="138"/>
      <c r="E169" s="138"/>
      <c r="F169" s="138"/>
      <c r="G169" s="139"/>
      <c r="J169" s="30"/>
    </row>
    <row r="170" spans="3:10" ht="15.75" customHeight="1" x14ac:dyDescent="0.2">
      <c r="C170" s="137"/>
      <c r="D170" s="138"/>
      <c r="E170" s="138"/>
      <c r="F170" s="138"/>
      <c r="G170" s="139"/>
      <c r="J170" s="30"/>
    </row>
    <row r="171" spans="3:10" ht="15.75" customHeight="1" x14ac:dyDescent="0.2">
      <c r="C171" s="137"/>
      <c r="D171" s="138"/>
      <c r="E171" s="138"/>
      <c r="F171" s="138"/>
      <c r="G171" s="139"/>
      <c r="J171" s="30"/>
    </row>
    <row r="172" spans="3:10" ht="15.75" customHeight="1" x14ac:dyDescent="0.2">
      <c r="C172" s="137"/>
      <c r="D172" s="138"/>
      <c r="E172" s="138"/>
      <c r="F172" s="138"/>
      <c r="G172" s="139"/>
      <c r="J172" s="30"/>
    </row>
    <row r="173" spans="3:10" ht="15.75" customHeight="1" x14ac:dyDescent="0.2">
      <c r="C173" s="137"/>
      <c r="D173" s="138"/>
      <c r="E173" s="138"/>
      <c r="F173" s="138"/>
      <c r="G173" s="139"/>
      <c r="J173" s="30"/>
    </row>
    <row r="174" spans="3:10" ht="15.75" customHeight="1" x14ac:dyDescent="0.2">
      <c r="C174" s="137"/>
      <c r="D174" s="138"/>
      <c r="E174" s="138"/>
      <c r="F174" s="138"/>
      <c r="G174" s="139"/>
      <c r="J174" s="30"/>
    </row>
    <row r="175" spans="3:10" ht="15.75" customHeight="1" x14ac:dyDescent="0.2">
      <c r="C175" s="137"/>
      <c r="D175" s="138"/>
      <c r="E175" s="138"/>
      <c r="F175" s="138"/>
      <c r="G175" s="139"/>
      <c r="J175" s="56"/>
    </row>
    <row r="176" spans="3:10" ht="15.75" customHeight="1" x14ac:dyDescent="0.2">
      <c r="C176" s="137"/>
      <c r="D176" s="138"/>
      <c r="E176" s="138"/>
      <c r="F176" s="138"/>
      <c r="G176" s="139"/>
      <c r="J176" s="56"/>
    </row>
    <row r="177" spans="3:10" ht="15.75" customHeight="1" x14ac:dyDescent="0.2">
      <c r="C177" s="8"/>
      <c r="I177" s="54"/>
      <c r="J177" s="55"/>
    </row>
    <row r="178" spans="3:10" ht="15.75" customHeight="1" x14ac:dyDescent="0.2">
      <c r="C178" s="8"/>
      <c r="G178" s="19"/>
      <c r="I178" s="19" t="s">
        <v>100</v>
      </c>
      <c r="J178" s="16">
        <f>SUM(J167:J176)</f>
        <v>0</v>
      </c>
    </row>
    <row r="179" spans="3:10" ht="15.75" customHeight="1" x14ac:dyDescent="0.2">
      <c r="C179" s="8"/>
      <c r="G179" s="19"/>
      <c r="J179" s="16"/>
    </row>
    <row r="180" spans="3:10" ht="15.75" customHeight="1" x14ac:dyDescent="0.2">
      <c r="C180" s="31"/>
      <c r="D180" s="32"/>
      <c r="E180" s="32"/>
      <c r="F180" s="32"/>
      <c r="G180" s="32"/>
      <c r="H180" s="32"/>
      <c r="I180" s="32"/>
      <c r="J180" s="33"/>
    </row>
    <row r="181" spans="3:10" ht="15.75" customHeight="1" x14ac:dyDescent="0.25">
      <c r="C181" s="22" t="s">
        <v>101</v>
      </c>
      <c r="D181" s="23"/>
      <c r="E181" s="23"/>
      <c r="F181" s="23"/>
      <c r="G181" s="23"/>
      <c r="H181" s="23"/>
      <c r="I181" s="23"/>
      <c r="J181" s="24">
        <f>SUM(J178,J163,J149)</f>
        <v>0</v>
      </c>
    </row>
    <row r="182" spans="3:10" ht="15.75" customHeight="1" x14ac:dyDescent="0.2"/>
    <row r="183" spans="3:10" ht="15.75" customHeight="1" x14ac:dyDescent="0.2"/>
    <row r="184" spans="3:10" ht="15.75" customHeight="1" x14ac:dyDescent="0.25">
      <c r="C184" s="4"/>
      <c r="D184" s="5"/>
      <c r="E184" s="6" t="s">
        <v>102</v>
      </c>
      <c r="F184" s="5"/>
      <c r="G184" s="5"/>
      <c r="H184" s="5"/>
      <c r="I184" s="5"/>
      <c r="J184" s="7"/>
    </row>
    <row r="185" spans="3:10" ht="15.75" customHeight="1" x14ac:dyDescent="0.2">
      <c r="C185" s="8"/>
      <c r="E185" s="9" t="s">
        <v>103</v>
      </c>
      <c r="J185" s="10"/>
    </row>
    <row r="186" spans="3:10" ht="15.75" customHeight="1" x14ac:dyDescent="0.2">
      <c r="C186" s="8"/>
      <c r="J186" s="10"/>
    </row>
    <row r="187" spans="3:10" ht="15.75" customHeight="1" x14ac:dyDescent="0.2">
      <c r="C187" s="8"/>
      <c r="D187" s="57" t="s">
        <v>104</v>
      </c>
      <c r="F187" s="58">
        <f>J137</f>
        <v>78575.926206896547</v>
      </c>
      <c r="J187" s="10"/>
    </row>
    <row r="188" spans="3:10" ht="15.75" customHeight="1" x14ac:dyDescent="0.2">
      <c r="C188" s="8"/>
      <c r="J188" s="10"/>
    </row>
    <row r="189" spans="3:10" ht="15.75" customHeight="1" x14ac:dyDescent="0.2">
      <c r="C189" s="11" t="s">
        <v>105</v>
      </c>
      <c r="D189" s="25"/>
      <c r="E189" s="25"/>
      <c r="F189" s="25"/>
      <c r="G189" s="12"/>
      <c r="I189" s="12"/>
      <c r="J189" s="59" t="s">
        <v>106</v>
      </c>
    </row>
    <row r="190" spans="3:10" ht="15.75" customHeight="1" x14ac:dyDescent="0.2">
      <c r="C190" s="135" t="s">
        <v>107</v>
      </c>
      <c r="D190" s="136"/>
      <c r="E190" s="136"/>
      <c r="I190" s="47"/>
      <c r="J190" s="60"/>
    </row>
    <row r="191" spans="3:10" ht="15.75" customHeight="1" x14ac:dyDescent="0.2">
      <c r="C191" s="8" t="s">
        <v>108</v>
      </c>
      <c r="D191" s="61"/>
      <c r="E191" s="61"/>
      <c r="F191" s="61"/>
      <c r="G191" s="62"/>
      <c r="I191" s="47"/>
      <c r="J191" s="34"/>
    </row>
    <row r="192" spans="3:10" ht="15.75" customHeight="1" x14ac:dyDescent="0.2">
      <c r="C192" s="8" t="s">
        <v>109</v>
      </c>
      <c r="I192" s="47"/>
      <c r="J192" s="10"/>
    </row>
    <row r="193" spans="3:10" ht="15.75" customHeight="1" x14ac:dyDescent="0.2">
      <c r="C193" s="8" t="s">
        <v>110</v>
      </c>
      <c r="J193" s="16"/>
    </row>
    <row r="194" spans="3:10" ht="15.75" customHeight="1" x14ac:dyDescent="0.2">
      <c r="C194" s="11"/>
      <c r="D194" s="25"/>
      <c r="E194" s="25"/>
      <c r="I194" s="19"/>
      <c r="J194" s="16"/>
    </row>
    <row r="195" spans="3:10" ht="14.25" customHeight="1" x14ac:dyDescent="0.2">
      <c r="C195" s="135" t="s">
        <v>93</v>
      </c>
      <c r="D195" s="136"/>
      <c r="E195" s="136"/>
      <c r="I195" s="19"/>
      <c r="J195" s="59"/>
    </row>
    <row r="196" spans="3:10" ht="15.75" customHeight="1" x14ac:dyDescent="0.2">
      <c r="C196" s="8" t="s">
        <v>111</v>
      </c>
      <c r="D196" s="61"/>
      <c r="E196" s="61"/>
      <c r="I196" s="19"/>
      <c r="J196" s="60"/>
    </row>
    <row r="197" spans="3:10" ht="15.75" customHeight="1" x14ac:dyDescent="0.2">
      <c r="C197" s="8" t="s">
        <v>112</v>
      </c>
      <c r="I197" s="19"/>
      <c r="J197" s="60"/>
    </row>
    <row r="198" spans="3:10" ht="15.75" customHeight="1" x14ac:dyDescent="0.2">
      <c r="C198" s="8"/>
      <c r="I198" s="19" t="s">
        <v>96</v>
      </c>
      <c r="J198" s="16">
        <f>SUM(J196:J197)</f>
        <v>0</v>
      </c>
    </row>
    <row r="199" spans="3:10" ht="15.75" customHeight="1" x14ac:dyDescent="0.2">
      <c r="C199" s="8"/>
      <c r="I199" s="19"/>
      <c r="J199" s="16"/>
    </row>
    <row r="200" spans="3:10" ht="15.75" customHeight="1" x14ac:dyDescent="0.2">
      <c r="C200" s="135" t="s">
        <v>113</v>
      </c>
      <c r="D200" s="136"/>
      <c r="E200" s="136"/>
      <c r="I200" s="19"/>
      <c r="J200" s="59"/>
    </row>
    <row r="201" spans="3:10" ht="15.75" customHeight="1" x14ac:dyDescent="0.2">
      <c r="C201" s="8" t="s">
        <v>114</v>
      </c>
      <c r="I201" s="19"/>
      <c r="J201" s="56"/>
    </row>
    <row r="202" spans="3:10" ht="15.75" customHeight="1" x14ac:dyDescent="0.2">
      <c r="C202" s="8" t="s">
        <v>115</v>
      </c>
      <c r="I202" s="19"/>
      <c r="J202" s="56"/>
    </row>
    <row r="203" spans="3:10" ht="15.75" customHeight="1" x14ac:dyDescent="0.2">
      <c r="C203" s="8" t="s">
        <v>116</v>
      </c>
      <c r="I203" s="19"/>
      <c r="J203" s="56"/>
    </row>
    <row r="204" spans="3:10" ht="15.75" customHeight="1" x14ac:dyDescent="0.2">
      <c r="C204" s="8" t="s">
        <v>117</v>
      </c>
      <c r="I204" s="19"/>
      <c r="J204" s="56"/>
    </row>
    <row r="205" spans="3:10" ht="15.75" customHeight="1" x14ac:dyDescent="0.2">
      <c r="C205" s="8" t="s">
        <v>118</v>
      </c>
      <c r="I205" s="19"/>
      <c r="J205" s="56"/>
    </row>
    <row r="206" spans="3:10" ht="15.75" customHeight="1" x14ac:dyDescent="0.2">
      <c r="C206" s="8" t="s">
        <v>119</v>
      </c>
      <c r="I206" s="19"/>
      <c r="J206" s="56"/>
    </row>
    <row r="207" spans="3:10" ht="15.75" customHeight="1" x14ac:dyDescent="0.2">
      <c r="C207" s="8" t="s">
        <v>120</v>
      </c>
      <c r="I207" s="19"/>
      <c r="J207" s="56"/>
    </row>
    <row r="208" spans="3:10" ht="15.75" customHeight="1" x14ac:dyDescent="0.2">
      <c r="C208" s="8" t="s">
        <v>121</v>
      </c>
      <c r="J208" s="56"/>
    </row>
    <row r="209" spans="3:10" ht="15.75" customHeight="1" x14ac:dyDescent="0.2">
      <c r="C209" s="8" t="s">
        <v>122</v>
      </c>
      <c r="J209" s="56"/>
    </row>
    <row r="210" spans="3:10" ht="15.75" customHeight="1" x14ac:dyDescent="0.2">
      <c r="C210" s="8" t="s">
        <v>123</v>
      </c>
      <c r="J210" s="56"/>
    </row>
    <row r="211" spans="3:10" ht="15.75" customHeight="1" x14ac:dyDescent="0.2">
      <c r="C211" s="8" t="s">
        <v>124</v>
      </c>
      <c r="J211" s="56"/>
    </row>
    <row r="212" spans="3:10" ht="15.75" customHeight="1" x14ac:dyDescent="0.2">
      <c r="C212" s="8" t="s">
        <v>125</v>
      </c>
      <c r="J212" s="56"/>
    </row>
    <row r="213" spans="3:10" ht="15.75" customHeight="1" x14ac:dyDescent="0.2">
      <c r="C213" s="8" t="s">
        <v>126</v>
      </c>
      <c r="J213" s="56"/>
    </row>
    <row r="214" spans="3:10" ht="15.75" customHeight="1" x14ac:dyDescent="0.2">
      <c r="C214" s="8" t="s">
        <v>127</v>
      </c>
      <c r="J214" s="56"/>
    </row>
    <row r="215" spans="3:10" ht="15.75" customHeight="1" x14ac:dyDescent="0.2">
      <c r="C215" s="8" t="s">
        <v>128</v>
      </c>
      <c r="J215" s="56"/>
    </row>
    <row r="216" spans="3:10" ht="15.75" customHeight="1" x14ac:dyDescent="0.2">
      <c r="C216" s="8" t="s">
        <v>129</v>
      </c>
      <c r="J216" s="56"/>
    </row>
    <row r="217" spans="3:10" ht="15.75" customHeight="1" x14ac:dyDescent="0.2">
      <c r="C217" s="8" t="s">
        <v>130</v>
      </c>
      <c r="J217" s="56"/>
    </row>
    <row r="218" spans="3:10" ht="15.75" customHeight="1" x14ac:dyDescent="0.2">
      <c r="C218" s="8" t="s">
        <v>131</v>
      </c>
      <c r="J218" s="56"/>
    </row>
    <row r="219" spans="3:10" ht="15.75" customHeight="1" x14ac:dyDescent="0.2">
      <c r="C219" s="8" t="s">
        <v>132</v>
      </c>
      <c r="J219" s="56"/>
    </row>
    <row r="220" spans="3:10" ht="15.75" customHeight="1" x14ac:dyDescent="0.2">
      <c r="C220" s="8" t="s">
        <v>133</v>
      </c>
      <c r="J220" s="56"/>
    </row>
    <row r="221" spans="3:10" ht="15.75" customHeight="1" x14ac:dyDescent="0.2">
      <c r="C221" s="8" t="s">
        <v>134</v>
      </c>
      <c r="J221" s="56"/>
    </row>
    <row r="222" spans="3:10" ht="15.75" customHeight="1" x14ac:dyDescent="0.2">
      <c r="C222" s="8" t="s">
        <v>135</v>
      </c>
      <c r="J222" s="56"/>
    </row>
    <row r="223" spans="3:10" ht="15.75" customHeight="1" x14ac:dyDescent="0.2">
      <c r="C223" s="8" t="s">
        <v>136</v>
      </c>
      <c r="J223" s="56"/>
    </row>
    <row r="224" spans="3:10" ht="15.75" customHeight="1" x14ac:dyDescent="0.2">
      <c r="C224" s="8" t="s">
        <v>137</v>
      </c>
      <c r="J224" s="56"/>
    </row>
    <row r="225" spans="3:10" ht="15.75" customHeight="1" x14ac:dyDescent="0.2">
      <c r="C225" s="8" t="s">
        <v>138</v>
      </c>
      <c r="J225" s="56"/>
    </row>
    <row r="226" spans="3:10" ht="15.75" customHeight="1" x14ac:dyDescent="0.2">
      <c r="C226" s="8" t="s">
        <v>139</v>
      </c>
      <c r="J226" s="56"/>
    </row>
    <row r="227" spans="3:10" ht="15.75" customHeight="1" x14ac:dyDescent="0.2">
      <c r="C227" s="8" t="s">
        <v>140</v>
      </c>
      <c r="J227" s="56"/>
    </row>
    <row r="228" spans="3:10" ht="15.75" customHeight="1" x14ac:dyDescent="0.2">
      <c r="C228" s="8" t="s">
        <v>141</v>
      </c>
      <c r="J228" s="56"/>
    </row>
    <row r="229" spans="3:10" ht="15.75" customHeight="1" x14ac:dyDescent="0.2">
      <c r="C229" s="8" t="s">
        <v>142</v>
      </c>
      <c r="J229" s="56"/>
    </row>
    <row r="230" spans="3:10" ht="15.75" customHeight="1" x14ac:dyDescent="0.2">
      <c r="C230" s="8" t="s">
        <v>143</v>
      </c>
      <c r="J230" s="56"/>
    </row>
    <row r="231" spans="3:10" ht="15.75" customHeight="1" x14ac:dyDescent="0.2">
      <c r="C231" s="8" t="s">
        <v>144</v>
      </c>
      <c r="J231" s="56"/>
    </row>
    <row r="232" spans="3:10" ht="15.75" customHeight="1" x14ac:dyDescent="0.2">
      <c r="C232" s="8" t="s">
        <v>145</v>
      </c>
      <c r="J232" s="56"/>
    </row>
    <row r="233" spans="3:10" ht="15.75" customHeight="1" x14ac:dyDescent="0.2">
      <c r="C233" s="8" t="s">
        <v>146</v>
      </c>
      <c r="J233" s="56"/>
    </row>
    <row r="234" spans="3:10" ht="15.75" customHeight="1" x14ac:dyDescent="0.2">
      <c r="C234" s="8" t="s">
        <v>147</v>
      </c>
      <c r="J234" s="56"/>
    </row>
    <row r="235" spans="3:10" ht="15.75" customHeight="1" x14ac:dyDescent="0.2">
      <c r="C235" s="137"/>
      <c r="D235" s="138"/>
      <c r="E235" s="138"/>
      <c r="F235" s="138"/>
      <c r="G235" s="139"/>
      <c r="J235" s="56"/>
    </row>
    <row r="236" spans="3:10" ht="15.75" customHeight="1" x14ac:dyDescent="0.2">
      <c r="C236" s="137"/>
      <c r="D236" s="138"/>
      <c r="E236" s="138"/>
      <c r="F236" s="138"/>
      <c r="G236" s="139"/>
      <c r="J236" s="56"/>
    </row>
    <row r="237" spans="3:10" ht="15.75" customHeight="1" x14ac:dyDescent="0.2">
      <c r="C237" s="137"/>
      <c r="D237" s="138"/>
      <c r="E237" s="138"/>
      <c r="F237" s="138"/>
      <c r="G237" s="139"/>
      <c r="J237" s="56"/>
    </row>
    <row r="238" spans="3:10" ht="15.75" customHeight="1" x14ac:dyDescent="0.2">
      <c r="C238" s="137"/>
      <c r="D238" s="138"/>
      <c r="E238" s="138"/>
      <c r="F238" s="138"/>
      <c r="G238" s="139"/>
      <c r="J238" s="56"/>
    </row>
    <row r="239" spans="3:10" ht="15.75" customHeight="1" x14ac:dyDescent="0.2">
      <c r="C239" s="137"/>
      <c r="D239" s="138"/>
      <c r="E239" s="138"/>
      <c r="F239" s="138"/>
      <c r="G239" s="139"/>
      <c r="J239" s="56"/>
    </row>
    <row r="240" spans="3:10" ht="15.75" customHeight="1" x14ac:dyDescent="0.2">
      <c r="C240" s="8"/>
      <c r="I240" s="19" t="s">
        <v>98</v>
      </c>
      <c r="J240" s="16">
        <f>SUM(J201:J239)</f>
        <v>0</v>
      </c>
    </row>
    <row r="241" spans="3:11" ht="15.75" customHeight="1" x14ac:dyDescent="0.2">
      <c r="C241" s="8"/>
      <c r="J241" s="10"/>
    </row>
    <row r="242" spans="3:11" ht="15.75" customHeight="1" x14ac:dyDescent="0.2">
      <c r="C242" s="51" t="s">
        <v>148</v>
      </c>
      <c r="D242" s="57"/>
      <c r="E242" s="57"/>
      <c r="J242" s="59"/>
    </row>
    <row r="243" spans="3:11" ht="15.75" customHeight="1" x14ac:dyDescent="0.2">
      <c r="C243" s="137"/>
      <c r="D243" s="138"/>
      <c r="E243" s="138"/>
      <c r="F243" s="138"/>
      <c r="G243" s="139"/>
      <c r="J243" s="63"/>
      <c r="K243" s="8"/>
    </row>
    <row r="244" spans="3:11" ht="15.75" customHeight="1" x14ac:dyDescent="0.2">
      <c r="C244" s="137"/>
      <c r="D244" s="138"/>
      <c r="E244" s="138"/>
      <c r="F244" s="138"/>
      <c r="G244" s="139"/>
      <c r="J244" s="63"/>
      <c r="K244" s="8"/>
    </row>
    <row r="245" spans="3:11" ht="15.75" customHeight="1" x14ac:dyDescent="0.2">
      <c r="C245" s="137"/>
      <c r="D245" s="138"/>
      <c r="E245" s="138"/>
      <c r="F245" s="138"/>
      <c r="G245" s="139"/>
      <c r="J245" s="63"/>
      <c r="K245" s="8"/>
    </row>
    <row r="246" spans="3:11" ht="15.75" customHeight="1" x14ac:dyDescent="0.2">
      <c r="C246" s="137"/>
      <c r="D246" s="138"/>
      <c r="E246" s="138"/>
      <c r="F246" s="138"/>
      <c r="G246" s="139"/>
      <c r="J246" s="63"/>
      <c r="K246" s="8"/>
    </row>
    <row r="247" spans="3:11" ht="15.75" customHeight="1" x14ac:dyDescent="0.2">
      <c r="C247" s="137"/>
      <c r="D247" s="138"/>
      <c r="E247" s="138"/>
      <c r="F247" s="138"/>
      <c r="G247" s="139"/>
      <c r="J247" s="63"/>
      <c r="K247" s="8"/>
    </row>
    <row r="248" spans="3:11" ht="15.75" customHeight="1" x14ac:dyDescent="0.2">
      <c r="C248" s="8"/>
      <c r="I248" s="19" t="s">
        <v>149</v>
      </c>
      <c r="J248" s="64">
        <f>SUM(J243:J247)</f>
        <v>0</v>
      </c>
    </row>
    <row r="249" spans="3:11" ht="15.75" customHeight="1" x14ac:dyDescent="0.2">
      <c r="C249" s="8"/>
      <c r="I249" s="19"/>
      <c r="J249" s="59"/>
    </row>
    <row r="250" spans="3:11" ht="15.75" customHeight="1" x14ac:dyDescent="0.2">
      <c r="C250" s="51" t="s">
        <v>150</v>
      </c>
      <c r="J250" s="65">
        <v>0</v>
      </c>
    </row>
    <row r="251" spans="3:11" ht="15.75" customHeight="1" x14ac:dyDescent="0.2">
      <c r="C251" s="51" t="s">
        <v>151</v>
      </c>
      <c r="J251" s="65">
        <v>0</v>
      </c>
    </row>
    <row r="252" spans="3:11" ht="15.75" customHeight="1" x14ac:dyDescent="0.2">
      <c r="C252" s="51" t="s">
        <v>152</v>
      </c>
      <c r="J252" s="65">
        <v>0</v>
      </c>
    </row>
    <row r="253" spans="3:11" ht="15.75" customHeight="1" x14ac:dyDescent="0.2">
      <c r="C253" s="8"/>
      <c r="I253" s="19"/>
      <c r="J253" s="10"/>
    </row>
    <row r="254" spans="3:11" ht="15.75" customHeight="1" x14ac:dyDescent="0.2">
      <c r="C254" s="145" t="s">
        <v>153</v>
      </c>
      <c r="D254" s="136"/>
      <c r="E254" s="136"/>
      <c r="F254" s="136"/>
      <c r="G254" s="136"/>
      <c r="H254" s="136"/>
      <c r="I254" s="136"/>
      <c r="J254" s="10"/>
    </row>
    <row r="255" spans="3:11" ht="15.75" customHeight="1" x14ac:dyDescent="0.2">
      <c r="C255" s="154"/>
      <c r="D255" s="136"/>
      <c r="E255" s="136"/>
      <c r="F255" s="136"/>
      <c r="G255" s="136"/>
      <c r="H255" s="136"/>
      <c r="I255" s="136"/>
      <c r="J255" s="10"/>
    </row>
    <row r="256" spans="3:11" ht="15.75" customHeight="1" x14ac:dyDescent="0.2">
      <c r="C256" s="154"/>
      <c r="D256" s="136"/>
      <c r="E256" s="136"/>
      <c r="F256" s="136"/>
      <c r="G256" s="136"/>
      <c r="H256" s="136"/>
      <c r="I256" s="136"/>
      <c r="J256" s="59"/>
    </row>
    <row r="257" spans="3:11" ht="15.75" customHeight="1" x14ac:dyDescent="0.2">
      <c r="C257" s="137"/>
      <c r="D257" s="138"/>
      <c r="E257" s="138"/>
      <c r="F257" s="138"/>
      <c r="G257" s="139"/>
      <c r="J257" s="63"/>
      <c r="K257" s="8"/>
    </row>
    <row r="258" spans="3:11" ht="15.75" customHeight="1" x14ac:dyDescent="0.2">
      <c r="C258" s="137"/>
      <c r="D258" s="138"/>
      <c r="E258" s="138"/>
      <c r="F258" s="138"/>
      <c r="G258" s="139"/>
      <c r="J258" s="66"/>
    </row>
    <row r="259" spans="3:11" ht="15.75" customHeight="1" x14ac:dyDescent="0.2">
      <c r="C259" s="137"/>
      <c r="D259" s="138"/>
      <c r="E259" s="138"/>
      <c r="F259" s="138"/>
      <c r="G259" s="139"/>
      <c r="J259" s="66"/>
    </row>
    <row r="260" spans="3:11" ht="15.75" customHeight="1" x14ac:dyDescent="0.2">
      <c r="C260" s="137"/>
      <c r="D260" s="138"/>
      <c r="E260" s="138"/>
      <c r="F260" s="138"/>
      <c r="G260" s="139"/>
      <c r="J260" s="63"/>
      <c r="K260" s="8"/>
    </row>
    <row r="261" spans="3:11" ht="15.75" customHeight="1" x14ac:dyDescent="0.2">
      <c r="C261" s="137"/>
      <c r="D261" s="138"/>
      <c r="E261" s="138"/>
      <c r="F261" s="138"/>
      <c r="G261" s="139"/>
      <c r="J261" s="63"/>
      <c r="K261" s="8"/>
    </row>
    <row r="262" spans="3:11" ht="15.75" customHeight="1" x14ac:dyDescent="0.2">
      <c r="C262" s="8"/>
      <c r="I262" s="19" t="s">
        <v>154</v>
      </c>
      <c r="J262" s="16">
        <f>SUM(J257:J261)</f>
        <v>0</v>
      </c>
    </row>
    <row r="263" spans="3:11" ht="15.75" customHeight="1" x14ac:dyDescent="0.2">
      <c r="C263" s="8"/>
      <c r="J263" s="10"/>
    </row>
    <row r="264" spans="3:11" ht="15.75" customHeight="1" x14ac:dyDescent="0.2">
      <c r="C264" s="8" t="s">
        <v>155</v>
      </c>
      <c r="J264" s="67"/>
    </row>
    <row r="265" spans="3:11" ht="15.75" customHeight="1" x14ac:dyDescent="0.2">
      <c r="C265" s="8"/>
      <c r="J265" s="10"/>
    </row>
    <row r="266" spans="3:11" ht="15.75" customHeight="1" x14ac:dyDescent="0.25">
      <c r="C266" s="22" t="s">
        <v>156</v>
      </c>
      <c r="D266" s="23"/>
      <c r="E266" s="23"/>
      <c r="F266" s="23"/>
      <c r="G266" s="23"/>
      <c r="H266" s="23"/>
      <c r="I266" s="23"/>
      <c r="J266" s="24">
        <f>SUM(J190,J198,J240,J248,J250,J251,J252,J262,J264)</f>
        <v>0</v>
      </c>
    </row>
    <row r="267" spans="3:11" ht="15.75" customHeight="1" x14ac:dyDescent="0.2">
      <c r="C267" s="8"/>
      <c r="J267" s="10"/>
    </row>
    <row r="268" spans="3:11" ht="15.75" customHeight="1" x14ac:dyDescent="0.2">
      <c r="C268" s="51" t="s">
        <v>157</v>
      </c>
      <c r="J268" s="68"/>
    </row>
    <row r="269" spans="3:11" ht="15.75" customHeight="1" x14ac:dyDescent="0.2">
      <c r="C269" s="51"/>
      <c r="J269" s="69"/>
    </row>
    <row r="270" spans="3:11" ht="15.75" customHeight="1" x14ac:dyDescent="0.2">
      <c r="C270" s="8"/>
      <c r="I270" s="19" t="s">
        <v>158</v>
      </c>
      <c r="J270" s="16">
        <f>SUM(J266,J268)</f>
        <v>0</v>
      </c>
    </row>
    <row r="271" spans="3:11" ht="15.75" customHeight="1" x14ac:dyDescent="0.2">
      <c r="C271" s="31"/>
      <c r="D271" s="32"/>
      <c r="E271" s="32"/>
      <c r="F271" s="32"/>
      <c r="G271" s="32"/>
      <c r="H271" s="32"/>
      <c r="I271" s="32"/>
      <c r="J271" s="33"/>
    </row>
    <row r="272" spans="3:11" ht="15.75" customHeight="1" x14ac:dyDescent="0.2">
      <c r="C272" s="8"/>
      <c r="J272" s="10"/>
    </row>
    <row r="273" spans="3:10" ht="15.75" customHeight="1" x14ac:dyDescent="0.2">
      <c r="C273" s="51"/>
      <c r="J273" s="10"/>
    </row>
    <row r="274" spans="3:10" ht="15.75" customHeight="1" x14ac:dyDescent="0.2">
      <c r="C274" s="51"/>
      <c r="D274" s="57"/>
      <c r="H274" s="47" t="s">
        <v>159</v>
      </c>
      <c r="I274" s="62">
        <f>PRODUCT(J270,F187)</f>
        <v>0</v>
      </c>
      <c r="J274" s="10"/>
    </row>
    <row r="275" spans="3:10" ht="15.75" customHeight="1" x14ac:dyDescent="0.2">
      <c r="C275" s="51"/>
      <c r="H275" s="47" t="s">
        <v>160</v>
      </c>
      <c r="I275" s="62">
        <f>PRODUCT(F187,J250,-1)</f>
        <v>0</v>
      </c>
      <c r="J275" s="10"/>
    </row>
    <row r="276" spans="3:10" ht="15.75" customHeight="1" x14ac:dyDescent="0.2">
      <c r="C276" s="51"/>
      <c r="H276" s="47" t="s">
        <v>161</v>
      </c>
      <c r="I276" s="62">
        <f>PRODUCT(F187,J251,-1)</f>
        <v>0</v>
      </c>
      <c r="J276" s="10"/>
    </row>
    <row r="277" spans="3:10" ht="15.75" customHeight="1" x14ac:dyDescent="0.2">
      <c r="C277" s="51"/>
      <c r="D277" s="57"/>
      <c r="H277" s="47" t="s">
        <v>162</v>
      </c>
      <c r="I277" s="62">
        <f>PRODUCT(F187,J252,-1)</f>
        <v>0</v>
      </c>
      <c r="J277" s="10"/>
    </row>
    <row r="278" spans="3:10" ht="15.75" customHeight="1" x14ac:dyDescent="0.2">
      <c r="C278" s="51"/>
      <c r="H278" s="70" t="s">
        <v>163</v>
      </c>
      <c r="I278" s="71">
        <f>J119</f>
        <v>-28555.65</v>
      </c>
      <c r="J278" s="10"/>
    </row>
    <row r="279" spans="3:10" ht="15.75" customHeight="1" x14ac:dyDescent="0.2">
      <c r="C279" s="51"/>
      <c r="H279" s="19" t="s">
        <v>92</v>
      </c>
      <c r="I279" s="62">
        <f>SUM(I274:I278)</f>
        <v>-28555.65</v>
      </c>
      <c r="J279" s="10"/>
    </row>
    <row r="280" spans="3:10" ht="15.75" customHeight="1" x14ac:dyDescent="0.2">
      <c r="C280" s="51"/>
      <c r="J280" s="10"/>
    </row>
    <row r="281" spans="3:10" ht="15.75" customHeight="1" x14ac:dyDescent="0.25">
      <c r="C281" s="22" t="s">
        <v>164</v>
      </c>
      <c r="D281" s="23"/>
      <c r="E281" s="23"/>
      <c r="F281" s="23"/>
      <c r="G281" s="23"/>
      <c r="H281" s="23"/>
      <c r="I281" s="23"/>
      <c r="J281" s="24">
        <f>I279</f>
        <v>-28555.65</v>
      </c>
    </row>
    <row r="282" spans="3:10" ht="15.75" customHeight="1" x14ac:dyDescent="0.2">
      <c r="C282" s="31"/>
      <c r="D282" s="32"/>
      <c r="E282" s="32"/>
      <c r="F282" s="32"/>
      <c r="G282" s="32"/>
      <c r="H282" s="32"/>
      <c r="I282" s="32"/>
      <c r="J282" s="33"/>
    </row>
    <row r="283" spans="3:10" ht="15.75" customHeight="1" x14ac:dyDescent="0.2"/>
    <row r="284" spans="3:10" ht="15.75" customHeight="1" x14ac:dyDescent="0.25">
      <c r="C284" s="4"/>
      <c r="D284" s="5"/>
      <c r="E284" s="6" t="s">
        <v>165</v>
      </c>
      <c r="F284" s="5"/>
      <c r="G284" s="5"/>
      <c r="H284" s="5"/>
      <c r="I284" s="5"/>
      <c r="J284" s="7"/>
    </row>
    <row r="285" spans="3:10" ht="15.75" customHeight="1" x14ac:dyDescent="0.2">
      <c r="C285" s="8"/>
      <c r="H285" s="12"/>
      <c r="J285" s="13" t="s">
        <v>166</v>
      </c>
    </row>
    <row r="286" spans="3:10" ht="15.75" customHeight="1" x14ac:dyDescent="0.2">
      <c r="C286" s="153" t="s">
        <v>167</v>
      </c>
      <c r="D286" s="136"/>
      <c r="E286" s="136"/>
      <c r="F286" s="136"/>
      <c r="G286" s="136"/>
      <c r="J286" s="16">
        <f>J116</f>
        <v>330276.53000000003</v>
      </c>
    </row>
    <row r="287" spans="3:10" ht="15.75" customHeight="1" x14ac:dyDescent="0.2">
      <c r="C287" s="51" t="s">
        <v>168</v>
      </c>
      <c r="D287" s="57"/>
      <c r="E287" s="57"/>
      <c r="F287" s="57"/>
      <c r="G287" s="57"/>
      <c r="J287" s="16">
        <f>J181</f>
        <v>0</v>
      </c>
    </row>
    <row r="288" spans="3:10" ht="15.75" customHeight="1" x14ac:dyDescent="0.2">
      <c r="C288" s="51" t="s">
        <v>169</v>
      </c>
      <c r="D288" s="57"/>
      <c r="E288" s="57"/>
      <c r="F288" s="57"/>
      <c r="G288" s="57"/>
      <c r="J288" s="16">
        <f>J281</f>
        <v>-28555.65</v>
      </c>
    </row>
    <row r="289" spans="3:10" ht="15.75" customHeight="1" x14ac:dyDescent="0.2">
      <c r="C289" s="31"/>
      <c r="D289" s="32"/>
      <c r="E289" s="32"/>
      <c r="F289" s="32"/>
      <c r="G289" s="32"/>
      <c r="H289" s="32"/>
      <c r="I289" s="32"/>
      <c r="J289" s="33"/>
    </row>
    <row r="290" spans="3:10" ht="15.75" customHeight="1" x14ac:dyDescent="0.25">
      <c r="C290" s="22" t="s">
        <v>170</v>
      </c>
      <c r="D290" s="23"/>
      <c r="E290" s="23"/>
      <c r="F290" s="23"/>
      <c r="G290" s="23"/>
      <c r="H290" s="23"/>
      <c r="I290" s="23"/>
      <c r="J290" s="24">
        <f>(J286-J287-J288)</f>
        <v>358832.18000000005</v>
      </c>
    </row>
    <row r="291" spans="3:10" ht="15.75" customHeight="1" x14ac:dyDescent="0.2"/>
    <row r="292" spans="3:10" ht="15.75" customHeight="1" x14ac:dyDescent="0.2"/>
    <row r="293" spans="3:10" ht="15.75" customHeight="1" x14ac:dyDescent="0.2"/>
    <row r="294" spans="3:10" ht="15.75" customHeight="1" x14ac:dyDescent="0.2"/>
    <row r="295" spans="3:10" ht="15.75" customHeight="1" x14ac:dyDescent="0.2"/>
    <row r="296" spans="3:10" ht="15.75" customHeight="1" x14ac:dyDescent="0.2"/>
    <row r="297" spans="3:10" ht="15.75" customHeight="1" x14ac:dyDescent="0.2"/>
    <row r="298" spans="3:10" ht="15.75" customHeight="1" x14ac:dyDescent="0.2"/>
    <row r="299" spans="3:10" ht="15.75" customHeight="1" x14ac:dyDescent="0.2"/>
    <row r="300" spans="3:10" ht="15.75" customHeight="1" x14ac:dyDescent="0.2"/>
    <row r="301" spans="3:10" ht="15.75" customHeight="1" x14ac:dyDescent="0.2"/>
    <row r="302" spans="3:10" ht="15.75" customHeight="1" x14ac:dyDescent="0.2"/>
    <row r="303" spans="3:10" ht="15.75" customHeight="1" x14ac:dyDescent="0.2"/>
    <row r="304" spans="3:10"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5">
    <mergeCell ref="C236:G236"/>
    <mergeCell ref="C237:G237"/>
    <mergeCell ref="C238:G238"/>
    <mergeCell ref="C239:G239"/>
    <mergeCell ref="C243:G243"/>
    <mergeCell ref="C244:G244"/>
    <mergeCell ref="C245:G245"/>
    <mergeCell ref="C261:G261"/>
    <mergeCell ref="C286:G286"/>
    <mergeCell ref="C246:G246"/>
    <mergeCell ref="C247:G247"/>
    <mergeCell ref="C254:I256"/>
    <mergeCell ref="C257:G257"/>
    <mergeCell ref="C258:G258"/>
    <mergeCell ref="C259:G259"/>
    <mergeCell ref="C260:G260"/>
    <mergeCell ref="D1:K1"/>
    <mergeCell ref="D2:K2"/>
    <mergeCell ref="B3:F3"/>
    <mergeCell ref="H3:I3"/>
    <mergeCell ref="J3:N3"/>
    <mergeCell ref="B4:F4"/>
    <mergeCell ref="J4:N4"/>
    <mergeCell ref="H4:I4"/>
    <mergeCell ref="H5:I5"/>
    <mergeCell ref="J5:N5"/>
    <mergeCell ref="C11:D11"/>
    <mergeCell ref="C22:D22"/>
    <mergeCell ref="C33:D33"/>
    <mergeCell ref="C40:D40"/>
    <mergeCell ref="C51:D51"/>
    <mergeCell ref="C60:F60"/>
    <mergeCell ref="C66:F66"/>
    <mergeCell ref="C72:D72"/>
    <mergeCell ref="C78:D78"/>
    <mergeCell ref="C82:G82"/>
    <mergeCell ref="C92:F92"/>
    <mergeCell ref="C103:G103"/>
    <mergeCell ref="E108:G108"/>
    <mergeCell ref="C126:E126"/>
    <mergeCell ref="C144:D144"/>
    <mergeCell ref="C152:G152"/>
    <mergeCell ref="C153:G153"/>
    <mergeCell ref="C154:G154"/>
    <mergeCell ref="C155:G155"/>
    <mergeCell ref="C156:G156"/>
    <mergeCell ref="C157:G157"/>
    <mergeCell ref="C158:G158"/>
    <mergeCell ref="C159:G159"/>
    <mergeCell ref="C160:G160"/>
    <mergeCell ref="C161:G161"/>
    <mergeCell ref="C167:G167"/>
    <mergeCell ref="C168:G168"/>
    <mergeCell ref="C169:G169"/>
    <mergeCell ref="C170:G170"/>
    <mergeCell ref="C171:G171"/>
    <mergeCell ref="C190:E190"/>
    <mergeCell ref="C195:E195"/>
    <mergeCell ref="C200:E200"/>
    <mergeCell ref="C235:G235"/>
    <mergeCell ref="C172:G172"/>
    <mergeCell ref="C173:G173"/>
    <mergeCell ref="C174:G174"/>
    <mergeCell ref="C175:G175"/>
    <mergeCell ref="C176:G176"/>
  </mergeCells>
  <printOptions gridLines="1"/>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selection sqref="A1:Q1"/>
    </sheetView>
  </sheetViews>
  <sheetFormatPr baseColWidth="10" defaultColWidth="12.6640625" defaultRowHeight="15" customHeight="1" x14ac:dyDescent="0.2"/>
  <cols>
    <col min="1" max="1" width="24.6640625" customWidth="1"/>
    <col min="2" max="16" width="8.83203125" customWidth="1"/>
    <col min="17" max="17" width="19.6640625" customWidth="1"/>
    <col min="18" max="26" width="8.83203125" customWidth="1"/>
  </cols>
  <sheetData>
    <row r="1" spans="1:17" ht="18" x14ac:dyDescent="0.25">
      <c r="A1" s="183" t="s">
        <v>333</v>
      </c>
      <c r="B1" s="136"/>
      <c r="C1" s="136"/>
      <c r="D1" s="136"/>
      <c r="E1" s="136"/>
      <c r="F1" s="136"/>
      <c r="G1" s="136"/>
      <c r="H1" s="136"/>
      <c r="I1" s="136"/>
      <c r="J1" s="136"/>
      <c r="K1" s="136"/>
      <c r="L1" s="136"/>
      <c r="M1" s="136"/>
      <c r="N1" s="136"/>
      <c r="O1" s="136"/>
      <c r="P1" s="136"/>
      <c r="Q1" s="136"/>
    </row>
    <row r="2" spans="1:17" ht="16" x14ac:dyDescent="0.2">
      <c r="A2" s="187" t="s">
        <v>334</v>
      </c>
      <c r="B2" s="136"/>
      <c r="C2" s="136"/>
      <c r="D2" s="136"/>
      <c r="E2" s="136"/>
      <c r="F2" s="136"/>
      <c r="G2" s="136"/>
      <c r="H2" s="136"/>
      <c r="I2" s="136"/>
      <c r="J2" s="136"/>
      <c r="K2" s="136"/>
      <c r="L2" s="136"/>
      <c r="M2" s="136"/>
      <c r="N2" s="136"/>
      <c r="O2" s="136"/>
      <c r="P2" s="136"/>
      <c r="Q2" s="136"/>
    </row>
    <row r="3" spans="1:17" ht="16" x14ac:dyDescent="0.2">
      <c r="A3" s="187" t="s">
        <v>335</v>
      </c>
      <c r="B3" s="136"/>
      <c r="C3" s="136"/>
      <c r="D3" s="136"/>
      <c r="E3" s="136"/>
      <c r="F3" s="136"/>
      <c r="G3" s="136"/>
      <c r="H3" s="136"/>
      <c r="I3" s="136"/>
      <c r="J3" s="136"/>
      <c r="K3" s="136"/>
      <c r="L3" s="136"/>
      <c r="M3" s="136"/>
      <c r="N3" s="136"/>
      <c r="O3" s="136"/>
      <c r="P3" s="136"/>
      <c r="Q3" s="136"/>
    </row>
    <row r="4" spans="1:17" x14ac:dyDescent="0.2">
      <c r="A4" s="19" t="s">
        <v>329</v>
      </c>
      <c r="B4" s="185" t="s">
        <v>3</v>
      </c>
      <c r="C4" s="138"/>
      <c r="D4" s="138"/>
      <c r="E4" s="139"/>
    </row>
    <row r="6" spans="1:17" x14ac:dyDescent="0.2">
      <c r="C6" s="189" t="s">
        <v>310</v>
      </c>
      <c r="D6" s="138"/>
      <c r="E6" s="138"/>
      <c r="F6" s="138"/>
      <c r="G6" s="138"/>
      <c r="H6" s="138"/>
      <c r="I6" s="138"/>
      <c r="J6" s="138"/>
      <c r="K6" s="138"/>
      <c r="L6" s="138"/>
      <c r="M6" s="138"/>
      <c r="N6" s="138"/>
      <c r="O6" s="138"/>
      <c r="P6" s="139"/>
    </row>
    <row r="7" spans="1:17" ht="96" x14ac:dyDescent="0.2">
      <c r="A7" s="97" t="s">
        <v>174</v>
      </c>
      <c r="B7" s="97" t="s">
        <v>274</v>
      </c>
      <c r="C7" s="100" t="s">
        <v>311</v>
      </c>
      <c r="D7" s="100" t="s">
        <v>312</v>
      </c>
      <c r="E7" s="100" t="s">
        <v>313</v>
      </c>
      <c r="F7" s="100" t="s">
        <v>314</v>
      </c>
      <c r="G7" s="100" t="s">
        <v>315</v>
      </c>
      <c r="H7" s="100" t="s">
        <v>316</v>
      </c>
      <c r="I7" s="100" t="s">
        <v>317</v>
      </c>
      <c r="J7" s="100" t="s">
        <v>318</v>
      </c>
      <c r="K7" s="100" t="s">
        <v>200</v>
      </c>
      <c r="L7" s="100" t="s">
        <v>319</v>
      </c>
      <c r="M7" s="100" t="s">
        <v>320</v>
      </c>
      <c r="N7" s="100" t="s">
        <v>321</v>
      </c>
      <c r="O7" s="100" t="s">
        <v>322</v>
      </c>
      <c r="P7" s="100" t="s">
        <v>231</v>
      </c>
      <c r="Q7" s="97" t="s">
        <v>323</v>
      </c>
    </row>
    <row r="8" spans="1:17" x14ac:dyDescent="0.2">
      <c r="A8" s="14"/>
      <c r="B8" s="14"/>
      <c r="C8" s="14"/>
      <c r="D8" s="14"/>
      <c r="E8" s="14"/>
      <c r="F8" s="14"/>
      <c r="G8" s="14"/>
      <c r="H8" s="14"/>
      <c r="I8" s="14"/>
      <c r="J8" s="14"/>
      <c r="K8" s="14"/>
      <c r="L8" s="14"/>
      <c r="M8" s="14"/>
      <c r="N8" s="14"/>
      <c r="O8" s="14"/>
      <c r="P8" s="14"/>
      <c r="Q8" s="15"/>
    </row>
    <row r="9" spans="1:17" x14ac:dyDescent="0.2">
      <c r="A9" s="14"/>
      <c r="B9" s="14"/>
      <c r="C9" s="14"/>
      <c r="D9" s="14"/>
      <c r="E9" s="14"/>
      <c r="F9" s="14"/>
      <c r="G9" s="14"/>
      <c r="H9" s="14"/>
      <c r="I9" s="14"/>
      <c r="J9" s="14"/>
      <c r="K9" s="14"/>
      <c r="L9" s="14"/>
      <c r="M9" s="14"/>
      <c r="N9" s="14"/>
      <c r="O9" s="14"/>
      <c r="P9" s="14"/>
      <c r="Q9" s="15"/>
    </row>
    <row r="10" spans="1:17" x14ac:dyDescent="0.2">
      <c r="A10" s="14"/>
      <c r="B10" s="14"/>
      <c r="C10" s="14"/>
      <c r="D10" s="14"/>
      <c r="E10" s="14"/>
      <c r="F10" s="14"/>
      <c r="G10" s="14"/>
      <c r="H10" s="14"/>
      <c r="I10" s="14"/>
      <c r="J10" s="14"/>
      <c r="K10" s="14"/>
      <c r="L10" s="14"/>
      <c r="M10" s="14"/>
      <c r="N10" s="14"/>
      <c r="O10" s="14"/>
      <c r="P10" s="14"/>
      <c r="Q10" s="15"/>
    </row>
    <row r="11" spans="1:17" x14ac:dyDescent="0.2">
      <c r="A11" s="14"/>
      <c r="B11" s="14"/>
      <c r="C11" s="14"/>
      <c r="D11" s="14"/>
      <c r="E11" s="14"/>
      <c r="F11" s="14"/>
      <c r="G11" s="14"/>
      <c r="H11" s="14"/>
      <c r="I11" s="14"/>
      <c r="J11" s="14"/>
      <c r="K11" s="14"/>
      <c r="L11" s="14"/>
      <c r="M11" s="14"/>
      <c r="N11" s="14"/>
      <c r="O11" s="14"/>
      <c r="P11" s="14"/>
      <c r="Q11" s="15"/>
    </row>
    <row r="12" spans="1:17" x14ac:dyDescent="0.2">
      <c r="A12" s="14"/>
      <c r="B12" s="14"/>
      <c r="C12" s="14"/>
      <c r="D12" s="14"/>
      <c r="E12" s="14"/>
      <c r="F12" s="14"/>
      <c r="G12" s="14"/>
      <c r="H12" s="14"/>
      <c r="I12" s="14"/>
      <c r="J12" s="14"/>
      <c r="K12" s="14"/>
      <c r="L12" s="14"/>
      <c r="M12" s="14"/>
      <c r="N12" s="14"/>
      <c r="O12" s="14"/>
      <c r="P12" s="14"/>
      <c r="Q12" s="15"/>
    </row>
    <row r="13" spans="1:17" x14ac:dyDescent="0.2">
      <c r="A13" s="14"/>
      <c r="B13" s="14"/>
      <c r="C13" s="14"/>
      <c r="D13" s="14"/>
      <c r="E13" s="14"/>
      <c r="F13" s="14"/>
      <c r="G13" s="14"/>
      <c r="H13" s="14"/>
      <c r="I13" s="14"/>
      <c r="J13" s="14"/>
      <c r="K13" s="14"/>
      <c r="L13" s="14"/>
      <c r="M13" s="14"/>
      <c r="N13" s="14"/>
      <c r="O13" s="14"/>
      <c r="P13" s="14"/>
      <c r="Q13" s="15"/>
    </row>
    <row r="14" spans="1:17" x14ac:dyDescent="0.2">
      <c r="A14" s="14"/>
      <c r="B14" s="14"/>
      <c r="C14" s="14"/>
      <c r="D14" s="14"/>
      <c r="E14" s="14"/>
      <c r="F14" s="14"/>
      <c r="G14" s="14"/>
      <c r="H14" s="14"/>
      <c r="I14" s="14"/>
      <c r="J14" s="14"/>
      <c r="K14" s="14"/>
      <c r="L14" s="14"/>
      <c r="M14" s="14"/>
      <c r="N14" s="14"/>
      <c r="O14" s="14"/>
      <c r="P14" s="14"/>
      <c r="Q14" s="15"/>
    </row>
    <row r="15" spans="1:17" x14ac:dyDescent="0.2">
      <c r="A15" s="14"/>
      <c r="B15" s="14"/>
      <c r="C15" s="14"/>
      <c r="D15" s="14"/>
      <c r="E15" s="14"/>
      <c r="F15" s="14"/>
      <c r="G15" s="14"/>
      <c r="H15" s="14"/>
      <c r="I15" s="14"/>
      <c r="J15" s="14"/>
      <c r="K15" s="14"/>
      <c r="L15" s="14"/>
      <c r="M15" s="14"/>
      <c r="N15" s="14"/>
      <c r="O15" s="14"/>
      <c r="P15" s="14"/>
      <c r="Q15" s="15"/>
    </row>
    <row r="16" spans="1:17" x14ac:dyDescent="0.2">
      <c r="A16" s="14"/>
      <c r="B16" s="14"/>
      <c r="C16" s="14"/>
      <c r="D16" s="14"/>
      <c r="E16" s="14"/>
      <c r="F16" s="14"/>
      <c r="G16" s="14"/>
      <c r="H16" s="14"/>
      <c r="I16" s="14"/>
      <c r="J16" s="14"/>
      <c r="K16" s="14"/>
      <c r="L16" s="14"/>
      <c r="M16" s="14"/>
      <c r="N16" s="14"/>
      <c r="O16" s="14"/>
      <c r="P16" s="14"/>
      <c r="Q16" s="15"/>
    </row>
    <row r="17" spans="1:17" x14ac:dyDescent="0.2">
      <c r="A17" s="14"/>
      <c r="B17" s="14"/>
      <c r="C17" s="14"/>
      <c r="D17" s="14"/>
      <c r="E17" s="14"/>
      <c r="F17" s="14"/>
      <c r="G17" s="14"/>
      <c r="H17" s="14"/>
      <c r="I17" s="14"/>
      <c r="J17" s="14"/>
      <c r="K17" s="14"/>
      <c r="L17" s="14"/>
      <c r="M17" s="14"/>
      <c r="N17" s="14"/>
      <c r="O17" s="14"/>
      <c r="P17" s="14"/>
      <c r="Q17" s="15"/>
    </row>
    <row r="18" spans="1:17" x14ac:dyDescent="0.2">
      <c r="A18" s="14"/>
      <c r="B18" s="14"/>
      <c r="C18" s="14"/>
      <c r="D18" s="14"/>
      <c r="E18" s="14"/>
      <c r="F18" s="14"/>
      <c r="G18" s="14"/>
      <c r="H18" s="14"/>
      <c r="I18" s="14"/>
      <c r="J18" s="14"/>
      <c r="K18" s="14"/>
      <c r="L18" s="14"/>
      <c r="M18" s="14"/>
      <c r="N18" s="14"/>
      <c r="O18" s="14"/>
      <c r="P18" s="14"/>
      <c r="Q18" s="15"/>
    </row>
    <row r="19" spans="1:17" x14ac:dyDescent="0.2">
      <c r="A19" s="14"/>
      <c r="B19" s="14"/>
      <c r="C19" s="14"/>
      <c r="D19" s="14"/>
      <c r="E19" s="14"/>
      <c r="F19" s="14"/>
      <c r="G19" s="14"/>
      <c r="H19" s="14"/>
      <c r="I19" s="14"/>
      <c r="J19" s="14"/>
      <c r="K19" s="14"/>
      <c r="L19" s="14"/>
      <c r="M19" s="14"/>
      <c r="N19" s="14"/>
      <c r="O19" s="14"/>
      <c r="P19" s="14"/>
      <c r="Q19" s="15"/>
    </row>
    <row r="20" spans="1:17" x14ac:dyDescent="0.2">
      <c r="A20" s="14"/>
      <c r="B20" s="14"/>
      <c r="C20" s="14"/>
      <c r="D20" s="14"/>
      <c r="E20" s="14"/>
      <c r="F20" s="14"/>
      <c r="G20" s="14"/>
      <c r="H20" s="14"/>
      <c r="I20" s="14"/>
      <c r="J20" s="14"/>
      <c r="K20" s="14"/>
      <c r="L20" s="14"/>
      <c r="M20" s="14"/>
      <c r="N20" s="14"/>
      <c r="O20" s="14"/>
      <c r="P20" s="14"/>
      <c r="Q20" s="15"/>
    </row>
    <row r="21" spans="1:17" ht="15.75" customHeight="1" x14ac:dyDescent="0.2">
      <c r="A21" s="14"/>
      <c r="B21" s="14"/>
      <c r="C21" s="14"/>
      <c r="D21" s="14"/>
      <c r="E21" s="14"/>
      <c r="F21" s="14"/>
      <c r="G21" s="14"/>
      <c r="H21" s="14"/>
      <c r="I21" s="14"/>
      <c r="J21" s="14"/>
      <c r="K21" s="14"/>
      <c r="L21" s="14"/>
      <c r="M21" s="14"/>
      <c r="N21" s="14"/>
      <c r="O21" s="14"/>
      <c r="P21" s="14"/>
      <c r="Q21" s="15"/>
    </row>
    <row r="22" spans="1:17" ht="15.75" customHeight="1" x14ac:dyDescent="0.2">
      <c r="A22" s="14"/>
      <c r="B22" s="14"/>
      <c r="C22" s="14"/>
      <c r="D22" s="14"/>
      <c r="E22" s="14"/>
      <c r="F22" s="14"/>
      <c r="G22" s="14"/>
      <c r="H22" s="14"/>
      <c r="I22" s="14"/>
      <c r="J22" s="14"/>
      <c r="K22" s="14"/>
      <c r="L22" s="14"/>
      <c r="M22" s="14"/>
      <c r="N22" s="14"/>
      <c r="O22" s="14"/>
      <c r="P22" s="14"/>
      <c r="Q22" s="15"/>
    </row>
    <row r="23" spans="1:17" ht="15.75" customHeight="1" x14ac:dyDescent="0.2">
      <c r="A23" s="14"/>
      <c r="B23" s="14"/>
      <c r="C23" s="14"/>
      <c r="D23" s="14"/>
      <c r="E23" s="14"/>
      <c r="F23" s="14"/>
      <c r="G23" s="14"/>
      <c r="H23" s="14"/>
      <c r="I23" s="14"/>
      <c r="J23" s="14"/>
      <c r="K23" s="14"/>
      <c r="L23" s="14"/>
      <c r="M23" s="14"/>
      <c r="N23" s="14"/>
      <c r="O23" s="14"/>
      <c r="P23" s="14"/>
      <c r="Q23" s="15"/>
    </row>
    <row r="24" spans="1:17" ht="15.75" customHeight="1" x14ac:dyDescent="0.2">
      <c r="A24" s="14"/>
      <c r="B24" s="14"/>
      <c r="C24" s="14"/>
      <c r="D24" s="14"/>
      <c r="E24" s="14"/>
      <c r="F24" s="14"/>
      <c r="G24" s="14"/>
      <c r="H24" s="14"/>
      <c r="I24" s="14"/>
      <c r="J24" s="14"/>
      <c r="K24" s="14"/>
      <c r="L24" s="14"/>
      <c r="M24" s="14"/>
      <c r="N24" s="14"/>
      <c r="O24" s="14"/>
      <c r="P24" s="14"/>
      <c r="Q24" s="15"/>
    </row>
    <row r="25" spans="1:17" ht="15.75" customHeight="1" x14ac:dyDescent="0.2">
      <c r="A25" s="14"/>
      <c r="B25" s="14"/>
      <c r="C25" s="14"/>
      <c r="D25" s="14"/>
      <c r="E25" s="14"/>
      <c r="F25" s="14"/>
      <c r="G25" s="14"/>
      <c r="H25" s="14"/>
      <c r="I25" s="14"/>
      <c r="J25" s="14"/>
      <c r="K25" s="14"/>
      <c r="L25" s="14"/>
      <c r="M25" s="14"/>
      <c r="N25" s="14"/>
      <c r="O25" s="14"/>
      <c r="P25" s="14"/>
      <c r="Q25" s="15"/>
    </row>
    <row r="26" spans="1:17" ht="15.75" customHeight="1" x14ac:dyDescent="0.2"/>
    <row r="27" spans="1:17" ht="15.75" customHeight="1" x14ac:dyDescent="0.2">
      <c r="N27" s="190" t="s">
        <v>279</v>
      </c>
      <c r="O27" s="136"/>
      <c r="P27" s="136"/>
      <c r="Q27" s="62">
        <f>SUM(Q8:Q25)</f>
        <v>0</v>
      </c>
    </row>
    <row r="28" spans="1:17" ht="15.75" customHeight="1" x14ac:dyDescent="0.2">
      <c r="N28" s="191" t="s">
        <v>336</v>
      </c>
      <c r="O28" s="192"/>
      <c r="P28" s="192"/>
      <c r="Q28" s="193"/>
    </row>
    <row r="29" spans="1:17" ht="15.75" customHeight="1" x14ac:dyDescent="0.2"/>
    <row r="30" spans="1:17" ht="15.75" customHeight="1" x14ac:dyDescent="0.2"/>
    <row r="31" spans="1:17" ht="15.75" customHeight="1" x14ac:dyDescent="0.2"/>
    <row r="32" spans="1:1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N27:P27"/>
    <mergeCell ref="N28:Q28"/>
    <mergeCell ref="A1:Q1"/>
    <mergeCell ref="A2:Q2"/>
    <mergeCell ref="A3:Q3"/>
    <mergeCell ref="B4:E4"/>
    <mergeCell ref="C6:P6"/>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000"/>
  <sheetViews>
    <sheetView topLeftCell="A3" workbookViewId="0"/>
  </sheetViews>
  <sheetFormatPr baseColWidth="10" defaultColWidth="12.6640625" defaultRowHeight="15" customHeight="1" x14ac:dyDescent="0.2"/>
  <cols>
    <col min="1" max="2" width="8.83203125" customWidth="1"/>
    <col min="3" max="3" width="11.1640625" customWidth="1"/>
    <col min="4" max="26" width="8.83203125" customWidth="1"/>
  </cols>
  <sheetData>
    <row r="1" spans="3:8" ht="18" x14ac:dyDescent="0.25">
      <c r="C1" s="183" t="s">
        <v>337</v>
      </c>
      <c r="D1" s="136"/>
      <c r="E1" s="136"/>
      <c r="F1" s="136"/>
      <c r="G1" s="136"/>
      <c r="H1" s="136"/>
    </row>
    <row r="2" spans="3:8" ht="16" x14ac:dyDescent="0.2">
      <c r="C2" s="187" t="s">
        <v>338</v>
      </c>
      <c r="D2" s="136"/>
      <c r="E2" s="136"/>
      <c r="F2" s="136"/>
      <c r="G2" s="136"/>
      <c r="H2" s="136"/>
    </row>
    <row r="3" spans="3:8" x14ac:dyDescent="0.2">
      <c r="C3" s="184"/>
      <c r="D3" s="136"/>
      <c r="E3" s="136"/>
      <c r="F3" s="136"/>
      <c r="G3" s="136"/>
      <c r="H3" s="136"/>
    </row>
    <row r="4" spans="3:8" x14ac:dyDescent="0.2">
      <c r="C4" s="47" t="s">
        <v>329</v>
      </c>
      <c r="D4" s="185" t="s">
        <v>3</v>
      </c>
      <c r="E4" s="138"/>
      <c r="F4" s="138"/>
      <c r="G4" s="139"/>
    </row>
    <row r="6" spans="3:8" x14ac:dyDescent="0.2">
      <c r="D6" s="9" t="s">
        <v>283</v>
      </c>
      <c r="F6" s="14"/>
    </row>
    <row r="7" spans="3:8" x14ac:dyDescent="0.2">
      <c r="D7" s="9" t="s">
        <v>284</v>
      </c>
      <c r="F7" s="14"/>
    </row>
    <row r="8" spans="3:8" x14ac:dyDescent="0.2">
      <c r="D8" s="9" t="s">
        <v>285</v>
      </c>
      <c r="F8" s="14"/>
    </row>
    <row r="9" spans="3:8" x14ac:dyDescent="0.2">
      <c r="D9" s="9" t="s">
        <v>286</v>
      </c>
      <c r="F9" s="14"/>
    </row>
    <row r="10" spans="3:8" x14ac:dyDescent="0.2">
      <c r="D10" s="9" t="s">
        <v>287</v>
      </c>
      <c r="F10" s="14"/>
    </row>
    <row r="11" spans="3:8" x14ac:dyDescent="0.2">
      <c r="D11" s="9" t="s">
        <v>288</v>
      </c>
      <c r="F11" s="14"/>
    </row>
    <row r="12" spans="3:8" x14ac:dyDescent="0.2">
      <c r="D12" s="9" t="s">
        <v>289</v>
      </c>
      <c r="F12" s="14"/>
    </row>
    <row r="13" spans="3:8" x14ac:dyDescent="0.2">
      <c r="D13" s="9" t="s">
        <v>290</v>
      </c>
      <c r="F13" s="14"/>
    </row>
    <row r="14" spans="3:8" x14ac:dyDescent="0.2">
      <c r="D14" s="9" t="s">
        <v>291</v>
      </c>
      <c r="F14" s="14"/>
    </row>
    <row r="15" spans="3:8" x14ac:dyDescent="0.2">
      <c r="D15" s="9" t="s">
        <v>292</v>
      </c>
      <c r="F15" s="14"/>
    </row>
    <row r="16" spans="3:8" x14ac:dyDescent="0.2">
      <c r="D16" s="9" t="s">
        <v>293</v>
      </c>
      <c r="F16" s="14"/>
    </row>
    <row r="17" spans="2:7" x14ac:dyDescent="0.2">
      <c r="D17" s="9" t="s">
        <v>294</v>
      </c>
      <c r="F17" s="14"/>
    </row>
    <row r="18" spans="2:7" x14ac:dyDescent="0.2">
      <c r="D18" s="9" t="s">
        <v>295</v>
      </c>
      <c r="F18" s="14"/>
    </row>
    <row r="19" spans="2:7" x14ac:dyDescent="0.2">
      <c r="D19" s="9" t="s">
        <v>296</v>
      </c>
      <c r="F19" s="14"/>
    </row>
    <row r="20" spans="2:7" x14ac:dyDescent="0.2">
      <c r="D20" s="9" t="s">
        <v>297</v>
      </c>
      <c r="F20" s="14"/>
    </row>
    <row r="21" spans="2:7" ht="15.75" customHeight="1" x14ac:dyDescent="0.2">
      <c r="D21" s="9" t="s">
        <v>298</v>
      </c>
      <c r="F21" s="14"/>
    </row>
    <row r="22" spans="2:7" ht="15.75" customHeight="1" x14ac:dyDescent="0.2">
      <c r="D22" s="9" t="s">
        <v>299</v>
      </c>
      <c r="F22" s="14"/>
    </row>
    <row r="23" spans="2:7" ht="15.75" customHeight="1" x14ac:dyDescent="0.2">
      <c r="D23" s="9" t="s">
        <v>300</v>
      </c>
      <c r="F23" s="14"/>
    </row>
    <row r="24" spans="2:7" ht="15.75" customHeight="1" x14ac:dyDescent="0.2">
      <c r="D24" s="9" t="s">
        <v>301</v>
      </c>
      <c r="F24" s="14"/>
    </row>
    <row r="25" spans="2:7" ht="15.75" customHeight="1" x14ac:dyDescent="0.2">
      <c r="D25" s="9" t="s">
        <v>302</v>
      </c>
      <c r="F25" s="14"/>
    </row>
    <row r="26" spans="2:7" ht="15.75" customHeight="1" x14ac:dyDescent="0.2"/>
    <row r="27" spans="2:7" ht="15.75" customHeight="1" x14ac:dyDescent="0.2">
      <c r="E27" s="9" t="s">
        <v>303</v>
      </c>
      <c r="F27" s="62">
        <f>SUM(F6:F25)</f>
        <v>0</v>
      </c>
    </row>
    <row r="28" spans="2:7" ht="15.75" customHeight="1" x14ac:dyDescent="0.2"/>
    <row r="29" spans="2:7" ht="15.75" customHeight="1" x14ac:dyDescent="0.2">
      <c r="B29" s="32"/>
      <c r="C29" s="32"/>
      <c r="D29" s="32"/>
      <c r="E29" s="32"/>
      <c r="F29" s="32"/>
      <c r="G29" s="32"/>
    </row>
    <row r="30" spans="2:7" ht="15.75" customHeight="1" x14ac:dyDescent="0.2"/>
    <row r="31" spans="2:7" ht="15.75" customHeight="1" x14ac:dyDescent="0.2">
      <c r="B31" s="188"/>
      <c r="C31" s="136"/>
      <c r="D31" s="136"/>
    </row>
    <row r="32" spans="2:7" ht="15.75" customHeight="1" x14ac:dyDescent="0.2"/>
    <row r="33" spans="1:7" ht="15.75" customHeight="1" x14ac:dyDescent="0.2">
      <c r="A33" s="186"/>
      <c r="B33" s="136"/>
      <c r="C33" s="136"/>
      <c r="F33" s="57" t="s">
        <v>339</v>
      </c>
      <c r="G33" s="103">
        <f>F27</f>
        <v>0</v>
      </c>
    </row>
    <row r="34" spans="1:7" ht="15.75" customHeight="1" x14ac:dyDescent="0.2"/>
    <row r="35" spans="1:7" ht="15.75" customHeight="1" x14ac:dyDescent="0.2"/>
    <row r="36" spans="1:7" ht="15.75" customHeight="1" x14ac:dyDescent="0.2"/>
    <row r="37" spans="1:7" ht="15.75" customHeight="1" x14ac:dyDescent="0.2"/>
    <row r="38" spans="1:7" ht="15.75" customHeight="1" x14ac:dyDescent="0.2"/>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A33:C33"/>
    <mergeCell ref="C1:H1"/>
    <mergeCell ref="C2:H2"/>
    <mergeCell ref="C3:H3"/>
    <mergeCell ref="D4:G4"/>
    <mergeCell ref="B31:D31"/>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000"/>
  <sheetViews>
    <sheetView topLeftCell="A3" workbookViewId="0">
      <selection activeCell="R8" sqref="R8"/>
    </sheetView>
  </sheetViews>
  <sheetFormatPr baseColWidth="10" defaultColWidth="12.6640625" defaultRowHeight="15" customHeight="1" x14ac:dyDescent="0.2"/>
  <cols>
    <col min="1" max="1" width="14.6640625" customWidth="1"/>
    <col min="2" max="2" width="30.33203125" customWidth="1"/>
    <col min="3" max="3" width="12.33203125" customWidth="1"/>
    <col min="4" max="4" width="11.6640625" customWidth="1"/>
    <col min="5" max="5" width="11.33203125" customWidth="1"/>
    <col min="6" max="7" width="8.83203125" customWidth="1"/>
    <col min="8" max="8" width="12.33203125" customWidth="1"/>
    <col min="9" max="16" width="8.83203125" customWidth="1"/>
    <col min="17" max="17" width="11.5" customWidth="1"/>
    <col min="18" max="18" width="13" customWidth="1"/>
    <col min="19" max="19" width="9.5" customWidth="1"/>
    <col min="20" max="20" width="9.6640625" customWidth="1"/>
    <col min="21" max="21" width="6.5" customWidth="1"/>
    <col min="22" max="22" width="9.6640625" customWidth="1"/>
    <col min="23" max="23" width="7.5" customWidth="1"/>
    <col min="24" max="24" width="13" customWidth="1"/>
    <col min="25" max="25" width="9.5" customWidth="1"/>
    <col min="26" max="26" width="9.6640625" customWidth="1"/>
    <col min="27" max="27" width="6.5" customWidth="1"/>
    <col min="28" max="28" width="9.6640625" customWidth="1"/>
    <col min="29" max="29" width="7.5" customWidth="1"/>
    <col min="30" max="30" width="8.83203125" customWidth="1"/>
  </cols>
  <sheetData>
    <row r="1" spans="1:30" ht="24.75" customHeight="1" x14ac:dyDescent="0.35">
      <c r="A1" s="151" t="s">
        <v>340</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row>
    <row r="2" spans="1:30" ht="24.75" customHeight="1" x14ac:dyDescent="0.3">
      <c r="A2" s="199" t="s">
        <v>341</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row>
    <row r="3" spans="1:30" ht="22" x14ac:dyDescent="0.3">
      <c r="B3" s="104"/>
      <c r="C3" s="104"/>
      <c r="D3" s="104"/>
      <c r="E3" s="104"/>
      <c r="F3" s="199" t="s">
        <v>2</v>
      </c>
      <c r="G3" s="156"/>
      <c r="H3" s="200" t="s">
        <v>3</v>
      </c>
      <c r="I3" s="192"/>
      <c r="J3" s="192"/>
      <c r="K3" s="192"/>
      <c r="L3" s="193"/>
      <c r="M3" s="104"/>
      <c r="N3" s="104"/>
      <c r="O3" s="104"/>
      <c r="P3" s="104"/>
      <c r="Q3" s="104"/>
      <c r="R3" s="104"/>
      <c r="S3" s="104"/>
      <c r="T3" s="104"/>
      <c r="U3" s="104"/>
      <c r="V3" s="104"/>
      <c r="W3" s="104"/>
      <c r="X3" s="104"/>
      <c r="Y3" s="104"/>
      <c r="Z3" s="104"/>
      <c r="AA3" s="104"/>
      <c r="AB3" s="104"/>
      <c r="AC3" s="104"/>
      <c r="AD3" s="104"/>
    </row>
    <row r="5" spans="1:30" ht="25.5" customHeight="1" x14ac:dyDescent="0.2">
      <c r="A5" s="201" t="s">
        <v>174</v>
      </c>
      <c r="B5" s="201" t="s">
        <v>342</v>
      </c>
      <c r="C5" s="204" t="s">
        <v>343</v>
      </c>
      <c r="D5" s="204" t="s">
        <v>344</v>
      </c>
      <c r="E5" s="204" t="s">
        <v>345</v>
      </c>
      <c r="F5" s="159" t="s">
        <v>346</v>
      </c>
      <c r="G5" s="144"/>
      <c r="H5" s="144"/>
      <c r="I5" s="207" t="s">
        <v>347</v>
      </c>
      <c r="J5" s="144"/>
      <c r="K5" s="144"/>
      <c r="L5" s="144"/>
      <c r="M5" s="144"/>
      <c r="N5" s="144"/>
      <c r="O5" s="144"/>
      <c r="P5" s="144"/>
      <c r="Q5" s="144"/>
      <c r="R5" s="144"/>
      <c r="S5" s="144"/>
      <c r="T5" s="144"/>
      <c r="U5" s="144"/>
      <c r="V5" s="144"/>
      <c r="W5" s="144"/>
      <c r="X5" s="144"/>
      <c r="Y5" s="144"/>
      <c r="Z5" s="144"/>
      <c r="AA5" s="144"/>
      <c r="AB5" s="144"/>
      <c r="AC5" s="176"/>
      <c r="AD5" s="155" t="s">
        <v>348</v>
      </c>
    </row>
    <row r="6" spans="1:30" ht="32" x14ac:dyDescent="0.2">
      <c r="A6" s="202"/>
      <c r="B6" s="202"/>
      <c r="C6" s="202"/>
      <c r="D6" s="202"/>
      <c r="E6" s="202"/>
      <c r="F6" s="205"/>
      <c r="G6" s="206"/>
      <c r="H6" s="206"/>
      <c r="I6" s="191" t="s">
        <v>349</v>
      </c>
      <c r="J6" s="192"/>
      <c r="K6" s="192"/>
      <c r="L6" s="193"/>
      <c r="M6" s="208" t="s">
        <v>350</v>
      </c>
      <c r="N6" s="192"/>
      <c r="O6" s="192"/>
      <c r="P6" s="193"/>
      <c r="Q6" s="155" t="s">
        <v>351</v>
      </c>
      <c r="R6" s="105" t="s">
        <v>352</v>
      </c>
      <c r="S6" s="196" t="s">
        <v>353</v>
      </c>
      <c r="T6" s="192"/>
      <c r="U6" s="192"/>
      <c r="V6" s="192"/>
      <c r="W6" s="192"/>
      <c r="X6" s="192"/>
      <c r="Y6" s="197" t="s">
        <v>354</v>
      </c>
      <c r="Z6" s="192"/>
      <c r="AA6" s="192"/>
      <c r="AB6" s="192"/>
      <c r="AC6" s="193"/>
      <c r="AD6" s="156"/>
    </row>
    <row r="7" spans="1:30" ht="43.5" customHeight="1" x14ac:dyDescent="0.2">
      <c r="A7" s="203"/>
      <c r="B7" s="203"/>
      <c r="C7" s="203"/>
      <c r="D7" s="203"/>
      <c r="E7" s="203"/>
      <c r="F7" s="106" t="s">
        <v>349</v>
      </c>
      <c r="G7" s="107" t="s">
        <v>350</v>
      </c>
      <c r="H7" s="108" t="s">
        <v>351</v>
      </c>
      <c r="I7" s="109" t="s">
        <v>355</v>
      </c>
      <c r="J7" s="110" t="s">
        <v>356</v>
      </c>
      <c r="K7" s="111" t="s">
        <v>357</v>
      </c>
      <c r="L7" s="110" t="s">
        <v>358</v>
      </c>
      <c r="M7" s="109" t="s">
        <v>355</v>
      </c>
      <c r="N7" s="110" t="s">
        <v>356</v>
      </c>
      <c r="O7" s="111" t="s">
        <v>357</v>
      </c>
      <c r="P7" s="112" t="s">
        <v>358</v>
      </c>
      <c r="Q7" s="198"/>
      <c r="R7" s="113" t="s">
        <v>359</v>
      </c>
      <c r="S7" s="113" t="s">
        <v>349</v>
      </c>
      <c r="T7" s="113" t="s">
        <v>360</v>
      </c>
      <c r="U7" s="113" t="s">
        <v>350</v>
      </c>
      <c r="V7" s="113" t="s">
        <v>361</v>
      </c>
      <c r="W7" s="113" t="s">
        <v>362</v>
      </c>
      <c r="X7" s="113" t="s">
        <v>363</v>
      </c>
      <c r="Y7" s="113" t="s">
        <v>349</v>
      </c>
      <c r="Z7" s="113" t="s">
        <v>360</v>
      </c>
      <c r="AA7" s="113" t="s">
        <v>350</v>
      </c>
      <c r="AB7" s="113" t="s">
        <v>361</v>
      </c>
      <c r="AC7" s="113" t="s">
        <v>362</v>
      </c>
      <c r="AD7" s="198"/>
    </row>
    <row r="8" spans="1:30" x14ac:dyDescent="0.2">
      <c r="A8" s="102" t="s">
        <v>3</v>
      </c>
      <c r="B8" s="102"/>
      <c r="C8" s="102" t="s">
        <v>364</v>
      </c>
      <c r="D8" s="102" t="s">
        <v>344</v>
      </c>
      <c r="E8" s="102">
        <v>7</v>
      </c>
      <c r="F8" s="102" t="s">
        <v>365</v>
      </c>
      <c r="G8" s="102" t="s">
        <v>366</v>
      </c>
      <c r="H8" s="102"/>
      <c r="I8" s="102"/>
      <c r="J8" s="102" t="s">
        <v>192</v>
      </c>
      <c r="K8" s="102" t="s">
        <v>192</v>
      </c>
      <c r="L8" s="102" t="s">
        <v>192</v>
      </c>
      <c r="M8" s="102"/>
      <c r="N8" s="102" t="s">
        <v>192</v>
      </c>
      <c r="O8" s="102" t="s">
        <v>192</v>
      </c>
      <c r="P8" s="102" t="s">
        <v>192</v>
      </c>
      <c r="Q8" s="102" t="s">
        <v>192</v>
      </c>
      <c r="R8" s="102"/>
      <c r="S8" s="102"/>
      <c r="T8" s="102"/>
      <c r="U8" s="102"/>
      <c r="V8" s="102"/>
      <c r="W8" s="102" t="s">
        <v>192</v>
      </c>
      <c r="X8" s="102"/>
      <c r="Y8" s="102"/>
      <c r="Z8" s="102"/>
      <c r="AA8" s="102"/>
      <c r="AB8" s="102"/>
      <c r="AC8" s="102"/>
      <c r="AD8" s="102">
        <v>174</v>
      </c>
    </row>
    <row r="9" spans="1:30" x14ac:dyDescent="0.2">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row>
    <row r="10" spans="1:30"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row>
    <row r="11" spans="1:30"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row>
    <row r="12" spans="1:30"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row>
    <row r="13" spans="1:30"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row>
    <row r="14" spans="1:30"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row>
    <row r="15" spans="1:30"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row>
    <row r="16" spans="1:30"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row>
    <row r="17" spans="1:30"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row>
    <row r="18" spans="1:30"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row>
    <row r="19" spans="1:30"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row>
    <row r="20" spans="1:30"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row>
    <row r="21" spans="1:30" ht="15.7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row>
    <row r="22" spans="1:30" ht="15.75" customHeight="1"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row>
    <row r="23" spans="1:30" ht="15.75" customHeight="1"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row>
    <row r="24" spans="1:30" ht="15.75" customHeight="1"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row>
    <row r="25" spans="1:30" ht="15.75" customHeight="1"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row>
    <row r="26" spans="1:30" ht="15.75" customHeight="1"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row>
    <row r="27" spans="1:30" ht="15.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row>
    <row r="28" spans="1:30" ht="15.7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row>
    <row r="29" spans="1:30" ht="15.7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row>
    <row r="30" spans="1:30" ht="15.75" customHeight="1"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1:30" ht="15.75" customHeight="1"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1:30" ht="15.75" customHeight="1"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row>
    <row r="33" spans="1:30" ht="15.75" customHeight="1"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1:30" ht="15.75" customHeight="1"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row>
    <row r="35" spans="1:30" ht="15.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row>
    <row r="36" spans="1:30" ht="15.75" customHeight="1" x14ac:dyDescent="0.2"/>
    <row r="37" spans="1:30" ht="15.75" customHeight="1" x14ac:dyDescent="0.2"/>
    <row r="38" spans="1:30" ht="15.75" customHeight="1" x14ac:dyDescent="0.2"/>
    <row r="39" spans="1:30" ht="15.75" customHeight="1" x14ac:dyDescent="0.2"/>
    <row r="40" spans="1:30" ht="15.75" customHeight="1" x14ac:dyDescent="0.2"/>
    <row r="41" spans="1:30" ht="15.75" customHeight="1" x14ac:dyDescent="0.2"/>
    <row r="42" spans="1:30" ht="15.75" customHeight="1" x14ac:dyDescent="0.2"/>
    <row r="43" spans="1:30" ht="15.75" customHeight="1" x14ac:dyDescent="0.2"/>
    <row r="44" spans="1:30" ht="15.75" customHeight="1" x14ac:dyDescent="0.2"/>
    <row r="45" spans="1:30" ht="15.75" customHeight="1" x14ac:dyDescent="0.2"/>
    <row r="46" spans="1:30" ht="15.75" customHeight="1" x14ac:dyDescent="0.2"/>
    <row r="47" spans="1:30" ht="15.75" customHeight="1" x14ac:dyDescent="0.2"/>
    <row r="48" spans="1:30"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7">
    <mergeCell ref="M6:P6"/>
    <mergeCell ref="S6:X6"/>
    <mergeCell ref="Y6:AC6"/>
    <mergeCell ref="AD5:AD7"/>
    <mergeCell ref="Q6:Q7"/>
    <mergeCell ref="A1:AD1"/>
    <mergeCell ref="A2:AD2"/>
    <mergeCell ref="F3:G3"/>
    <mergeCell ref="H3:L3"/>
    <mergeCell ref="A5:A7"/>
    <mergeCell ref="B5:B7"/>
    <mergeCell ref="C5:C7"/>
    <mergeCell ref="D5:D7"/>
    <mergeCell ref="E5:E7"/>
    <mergeCell ref="F5:H6"/>
    <mergeCell ref="I5:AC5"/>
    <mergeCell ref="I6:L6"/>
  </mergeCells>
  <pageMargins left="0.7" right="0.7" top="0.75" bottom="0.75" header="0" footer="0"/>
  <pageSetup orientation="landscape"/>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1000"/>
  <sheetViews>
    <sheetView topLeftCell="A15" workbookViewId="0"/>
  </sheetViews>
  <sheetFormatPr baseColWidth="10" defaultColWidth="12.6640625" defaultRowHeight="15" customHeight="1" x14ac:dyDescent="0.2"/>
  <cols>
    <col min="1" max="2" width="8.83203125" customWidth="1"/>
    <col min="3" max="3" width="14.5" customWidth="1"/>
    <col min="4" max="6" width="8.83203125" customWidth="1"/>
    <col min="7" max="7" width="14.1640625" customWidth="1"/>
    <col min="8" max="8" width="10.83203125" customWidth="1"/>
    <col min="9" max="26" width="8.83203125" customWidth="1"/>
  </cols>
  <sheetData>
    <row r="1" spans="2:9" ht="18" x14ac:dyDescent="0.25">
      <c r="C1" s="183" t="s">
        <v>367</v>
      </c>
      <c r="D1" s="136"/>
      <c r="E1" s="136"/>
      <c r="F1" s="136"/>
      <c r="G1" s="136"/>
      <c r="H1" s="136"/>
    </row>
    <row r="2" spans="2:9" ht="16" x14ac:dyDescent="0.2">
      <c r="C2" s="187"/>
      <c r="D2" s="136"/>
      <c r="E2" s="136"/>
      <c r="F2" s="136"/>
      <c r="G2" s="136"/>
      <c r="H2" s="136"/>
    </row>
    <row r="3" spans="2:9" x14ac:dyDescent="0.2">
      <c r="C3" s="184"/>
      <c r="D3" s="136"/>
      <c r="E3" s="136"/>
      <c r="F3" s="136"/>
      <c r="G3" s="136"/>
      <c r="H3" s="136"/>
    </row>
    <row r="4" spans="2:9" ht="19" x14ac:dyDescent="0.25">
      <c r="C4" s="114" t="s">
        <v>329</v>
      </c>
      <c r="D4" s="185" t="s">
        <v>3</v>
      </c>
      <c r="E4" s="138"/>
      <c r="F4" s="138"/>
      <c r="G4" s="139"/>
    </row>
    <row r="5" spans="2:9" ht="19" x14ac:dyDescent="0.25">
      <c r="C5" s="114" t="s">
        <v>5</v>
      </c>
      <c r="D5" s="185"/>
      <c r="E5" s="138"/>
      <c r="F5" s="138"/>
      <c r="G5" s="139"/>
    </row>
    <row r="7" spans="2:9" x14ac:dyDescent="0.2">
      <c r="B7" s="184" t="s">
        <v>368</v>
      </c>
      <c r="C7" s="136"/>
      <c r="D7" s="136"/>
      <c r="E7" s="136"/>
      <c r="F7" s="136"/>
      <c r="G7" s="136"/>
      <c r="H7" s="136"/>
      <c r="I7" s="136"/>
    </row>
    <row r="9" spans="2:9" x14ac:dyDescent="0.2">
      <c r="B9" s="209"/>
      <c r="C9" s="210"/>
      <c r="D9" s="210"/>
      <c r="E9" s="210"/>
      <c r="F9" s="210"/>
      <c r="G9" s="210"/>
      <c r="H9" s="210"/>
      <c r="I9" s="210"/>
    </row>
    <row r="10" spans="2:9" x14ac:dyDescent="0.2">
      <c r="B10" s="211"/>
      <c r="C10" s="136"/>
      <c r="D10" s="136"/>
      <c r="E10" s="136"/>
      <c r="F10" s="136"/>
      <c r="G10" s="136"/>
      <c r="H10" s="136"/>
      <c r="I10" s="136"/>
    </row>
    <row r="11" spans="2:9" x14ac:dyDescent="0.2">
      <c r="B11" s="211"/>
      <c r="C11" s="136"/>
      <c r="D11" s="136"/>
      <c r="E11" s="136"/>
      <c r="F11" s="136"/>
      <c r="G11" s="136"/>
      <c r="H11" s="136"/>
      <c r="I11" s="136"/>
    </row>
    <row r="12" spans="2:9" x14ac:dyDescent="0.2">
      <c r="B12" s="211"/>
      <c r="C12" s="136"/>
      <c r="D12" s="136"/>
      <c r="E12" s="136"/>
      <c r="F12" s="136"/>
      <c r="G12" s="136"/>
      <c r="H12" s="136"/>
      <c r="I12" s="136"/>
    </row>
    <row r="13" spans="2:9" x14ac:dyDescent="0.2">
      <c r="B13" s="211"/>
      <c r="C13" s="136"/>
      <c r="D13" s="136"/>
      <c r="E13" s="136"/>
      <c r="F13" s="136"/>
      <c r="G13" s="136"/>
      <c r="H13" s="136"/>
      <c r="I13" s="136"/>
    </row>
    <row r="14" spans="2:9" x14ac:dyDescent="0.2">
      <c r="B14" s="211"/>
      <c r="C14" s="136"/>
      <c r="D14" s="136"/>
      <c r="E14" s="136"/>
      <c r="F14" s="136"/>
      <c r="G14" s="136"/>
      <c r="H14" s="136"/>
      <c r="I14" s="136"/>
    </row>
    <row r="15" spans="2:9" x14ac:dyDescent="0.2">
      <c r="B15" s="211"/>
      <c r="C15" s="136"/>
      <c r="D15" s="136"/>
      <c r="E15" s="136"/>
      <c r="F15" s="136"/>
      <c r="G15" s="136"/>
      <c r="H15" s="136"/>
      <c r="I15" s="136"/>
    </row>
    <row r="16" spans="2:9" x14ac:dyDescent="0.2">
      <c r="B16" s="211"/>
      <c r="C16" s="136"/>
      <c r="D16" s="136"/>
      <c r="E16" s="136"/>
      <c r="F16" s="136"/>
      <c r="G16" s="136"/>
      <c r="H16" s="136"/>
      <c r="I16" s="136"/>
    </row>
    <row r="17" spans="2:9" x14ac:dyDescent="0.2">
      <c r="B17" s="211"/>
      <c r="C17" s="136"/>
      <c r="D17" s="136"/>
      <c r="E17" s="136"/>
      <c r="F17" s="136"/>
      <c r="G17" s="136"/>
      <c r="H17" s="136"/>
      <c r="I17" s="136"/>
    </row>
    <row r="18" spans="2:9" x14ac:dyDescent="0.2">
      <c r="B18" s="211"/>
      <c r="C18" s="136"/>
      <c r="D18" s="136"/>
      <c r="E18" s="136"/>
      <c r="F18" s="136"/>
      <c r="G18" s="136"/>
      <c r="H18" s="136"/>
      <c r="I18" s="136"/>
    </row>
    <row r="19" spans="2:9" x14ac:dyDescent="0.2">
      <c r="B19" s="211"/>
      <c r="C19" s="136"/>
      <c r="D19" s="136"/>
      <c r="E19" s="136"/>
      <c r="F19" s="136"/>
      <c r="G19" s="136"/>
      <c r="H19" s="136"/>
      <c r="I19" s="136"/>
    </row>
    <row r="20" spans="2:9" x14ac:dyDescent="0.2">
      <c r="B20" s="211"/>
      <c r="C20" s="136"/>
      <c r="D20" s="136"/>
      <c r="E20" s="136"/>
      <c r="F20" s="136"/>
      <c r="G20" s="136"/>
      <c r="H20" s="136"/>
      <c r="I20" s="136"/>
    </row>
    <row r="21" spans="2:9" ht="15.75" customHeight="1" x14ac:dyDescent="0.2">
      <c r="B21" s="211"/>
      <c r="C21" s="136"/>
      <c r="D21" s="136"/>
      <c r="E21" s="136"/>
      <c r="F21" s="136"/>
      <c r="G21" s="136"/>
      <c r="H21" s="136"/>
      <c r="I21" s="136"/>
    </row>
    <row r="22" spans="2:9" ht="15.75" customHeight="1" x14ac:dyDescent="0.2">
      <c r="B22" s="211"/>
      <c r="C22" s="136"/>
      <c r="D22" s="136"/>
      <c r="E22" s="136"/>
      <c r="F22" s="136"/>
      <c r="G22" s="136"/>
      <c r="H22" s="136"/>
      <c r="I22" s="136"/>
    </row>
    <row r="23" spans="2:9" ht="15.75" customHeight="1" x14ac:dyDescent="0.2">
      <c r="B23" s="211"/>
      <c r="C23" s="136"/>
      <c r="D23" s="136"/>
      <c r="E23" s="136"/>
      <c r="F23" s="136"/>
      <c r="G23" s="136"/>
      <c r="H23" s="136"/>
      <c r="I23" s="136"/>
    </row>
    <row r="24" spans="2:9" ht="15.75" customHeight="1" x14ac:dyDescent="0.2">
      <c r="B24" s="211"/>
      <c r="C24" s="136"/>
      <c r="D24" s="136"/>
      <c r="E24" s="136"/>
      <c r="F24" s="136"/>
      <c r="G24" s="136"/>
      <c r="H24" s="136"/>
      <c r="I24" s="136"/>
    </row>
    <row r="25" spans="2:9" ht="15.75" customHeight="1" x14ac:dyDescent="0.2">
      <c r="B25" s="211"/>
      <c r="C25" s="136"/>
      <c r="D25" s="136"/>
      <c r="E25" s="136"/>
      <c r="F25" s="136"/>
      <c r="G25" s="136"/>
      <c r="H25" s="136"/>
      <c r="I25" s="136"/>
    </row>
    <row r="26" spans="2:9" ht="15.75" customHeight="1" x14ac:dyDescent="0.2">
      <c r="B26" s="211"/>
      <c r="C26" s="136"/>
      <c r="D26" s="136"/>
      <c r="E26" s="136"/>
      <c r="F26" s="136"/>
      <c r="G26" s="136"/>
      <c r="H26" s="136"/>
      <c r="I26" s="136"/>
    </row>
    <row r="27" spans="2:9" ht="15.75" customHeight="1" x14ac:dyDescent="0.2">
      <c r="B27" s="211"/>
      <c r="C27" s="136"/>
      <c r="D27" s="136"/>
      <c r="E27" s="136"/>
      <c r="F27" s="136"/>
      <c r="G27" s="136"/>
      <c r="H27" s="136"/>
      <c r="I27" s="136"/>
    </row>
    <row r="28" spans="2:9" ht="15.75" customHeight="1" x14ac:dyDescent="0.2">
      <c r="B28" s="211"/>
      <c r="C28" s="136"/>
      <c r="D28" s="136"/>
      <c r="E28" s="136"/>
      <c r="F28" s="136"/>
      <c r="G28" s="136"/>
      <c r="H28" s="136"/>
      <c r="I28" s="136"/>
    </row>
    <row r="29" spans="2:9" ht="15.75" customHeight="1" x14ac:dyDescent="0.2">
      <c r="B29" s="211"/>
      <c r="C29" s="136"/>
      <c r="D29" s="136"/>
      <c r="E29" s="136"/>
      <c r="F29" s="136"/>
      <c r="G29" s="136"/>
      <c r="H29" s="136"/>
      <c r="I29" s="136"/>
    </row>
    <row r="30" spans="2:9" ht="15.75" customHeight="1" x14ac:dyDescent="0.2">
      <c r="B30" s="211"/>
      <c r="C30" s="136"/>
      <c r="D30" s="136"/>
      <c r="E30" s="136"/>
      <c r="F30" s="136"/>
      <c r="G30" s="136"/>
      <c r="H30" s="136"/>
      <c r="I30" s="136"/>
    </row>
    <row r="31" spans="2:9" ht="15.75" customHeight="1" x14ac:dyDescent="0.2">
      <c r="B31" s="211"/>
      <c r="C31" s="136"/>
      <c r="D31" s="136"/>
      <c r="E31" s="136"/>
      <c r="F31" s="136"/>
      <c r="G31" s="136"/>
      <c r="H31" s="136"/>
      <c r="I31" s="136"/>
    </row>
    <row r="32" spans="2:9" ht="15.75" customHeight="1" x14ac:dyDescent="0.2">
      <c r="B32" s="211"/>
      <c r="C32" s="136"/>
      <c r="D32" s="136"/>
      <c r="E32" s="136"/>
      <c r="F32" s="136"/>
      <c r="G32" s="136"/>
      <c r="H32" s="136"/>
      <c r="I32" s="136"/>
    </row>
    <row r="33" spans="2:9" ht="15.75" customHeight="1" x14ac:dyDescent="0.2">
      <c r="B33" s="211"/>
      <c r="C33" s="136"/>
      <c r="D33" s="136"/>
      <c r="E33" s="136"/>
      <c r="F33" s="136"/>
      <c r="G33" s="136"/>
      <c r="H33" s="136"/>
      <c r="I33" s="136"/>
    </row>
    <row r="34" spans="2:9" ht="15.75" customHeight="1" x14ac:dyDescent="0.2">
      <c r="B34" s="211"/>
      <c r="C34" s="136"/>
      <c r="D34" s="136"/>
      <c r="E34" s="136"/>
      <c r="F34" s="136"/>
      <c r="G34" s="136"/>
      <c r="H34" s="136"/>
      <c r="I34" s="136"/>
    </row>
    <row r="35" spans="2:9" ht="15.75" customHeight="1" x14ac:dyDescent="0.2">
      <c r="B35" s="211"/>
      <c r="C35" s="136"/>
      <c r="D35" s="136"/>
      <c r="E35" s="136"/>
      <c r="F35" s="136"/>
      <c r="G35" s="136"/>
      <c r="H35" s="136"/>
      <c r="I35" s="136"/>
    </row>
    <row r="36" spans="2:9" ht="15.75" customHeight="1" x14ac:dyDescent="0.2">
      <c r="B36" s="211"/>
      <c r="C36" s="136"/>
      <c r="D36" s="136"/>
      <c r="E36" s="136"/>
      <c r="F36" s="136"/>
      <c r="G36" s="136"/>
      <c r="H36" s="136"/>
      <c r="I36" s="136"/>
    </row>
    <row r="37" spans="2:9" ht="15.75" customHeight="1" x14ac:dyDescent="0.2">
      <c r="B37" s="211"/>
      <c r="C37" s="136"/>
      <c r="D37" s="136"/>
      <c r="E37" s="136"/>
      <c r="F37" s="136"/>
      <c r="G37" s="136"/>
      <c r="H37" s="136"/>
      <c r="I37" s="136"/>
    </row>
    <row r="38" spans="2:9" ht="15.75" customHeight="1" x14ac:dyDescent="0.2">
      <c r="B38" s="211"/>
      <c r="C38" s="136"/>
      <c r="D38" s="136"/>
      <c r="E38" s="136"/>
      <c r="F38" s="136"/>
      <c r="G38" s="136"/>
      <c r="H38" s="136"/>
      <c r="I38" s="136"/>
    </row>
    <row r="39" spans="2:9" ht="15.75" customHeight="1" x14ac:dyDescent="0.2">
      <c r="B39" s="211"/>
      <c r="C39" s="136"/>
      <c r="D39" s="136"/>
      <c r="E39" s="136"/>
      <c r="F39" s="136"/>
      <c r="G39" s="136"/>
      <c r="H39" s="136"/>
      <c r="I39" s="136"/>
    </row>
    <row r="40" spans="2:9" ht="15.75" customHeight="1" x14ac:dyDescent="0.2">
      <c r="B40" s="211"/>
      <c r="C40" s="136"/>
      <c r="D40" s="136"/>
      <c r="E40" s="136"/>
      <c r="F40" s="136"/>
      <c r="G40" s="136"/>
      <c r="H40" s="136"/>
      <c r="I40" s="136"/>
    </row>
    <row r="41" spans="2:9" ht="15.75" customHeight="1" x14ac:dyDescent="0.2">
      <c r="B41" s="211"/>
      <c r="C41" s="136"/>
      <c r="D41" s="136"/>
      <c r="E41" s="136"/>
      <c r="F41" s="136"/>
      <c r="G41" s="136"/>
      <c r="H41" s="136"/>
      <c r="I41" s="136"/>
    </row>
    <row r="42" spans="2:9" ht="15.75" customHeight="1" x14ac:dyDescent="0.2">
      <c r="B42" s="211"/>
      <c r="C42" s="136"/>
      <c r="D42" s="136"/>
      <c r="E42" s="136"/>
      <c r="F42" s="136"/>
      <c r="G42" s="136"/>
      <c r="H42" s="136"/>
      <c r="I42" s="136"/>
    </row>
    <row r="43" spans="2:9" ht="15.75" customHeight="1" x14ac:dyDescent="0.2">
      <c r="B43" s="211"/>
      <c r="C43" s="136"/>
      <c r="D43" s="136"/>
      <c r="E43" s="136"/>
      <c r="F43" s="136"/>
      <c r="G43" s="136"/>
      <c r="H43" s="136"/>
      <c r="I43" s="136"/>
    </row>
    <row r="44" spans="2:9" ht="15.75" customHeight="1" x14ac:dyDescent="0.2">
      <c r="B44" s="211"/>
      <c r="C44" s="136"/>
      <c r="D44" s="136"/>
      <c r="E44" s="136"/>
      <c r="F44" s="136"/>
      <c r="G44" s="136"/>
      <c r="H44" s="136"/>
      <c r="I44" s="136"/>
    </row>
    <row r="45" spans="2:9" ht="15.75" customHeight="1" x14ac:dyDescent="0.2">
      <c r="B45" s="211"/>
      <c r="C45" s="136"/>
      <c r="D45" s="136"/>
      <c r="E45" s="136"/>
      <c r="F45" s="136"/>
      <c r="G45" s="136"/>
      <c r="H45" s="136"/>
      <c r="I45" s="136"/>
    </row>
    <row r="46" spans="2:9" ht="15.75" customHeight="1" x14ac:dyDescent="0.2">
      <c r="B46" s="211"/>
      <c r="C46" s="136"/>
      <c r="D46" s="136"/>
      <c r="E46" s="136"/>
      <c r="F46" s="136"/>
      <c r="G46" s="136"/>
      <c r="H46" s="136"/>
      <c r="I46" s="136"/>
    </row>
    <row r="47" spans="2:9" ht="15.75" customHeight="1" x14ac:dyDescent="0.2">
      <c r="B47" s="211"/>
      <c r="C47" s="136"/>
      <c r="D47" s="136"/>
      <c r="E47" s="136"/>
      <c r="F47" s="136"/>
      <c r="G47" s="136"/>
      <c r="H47" s="136"/>
      <c r="I47" s="136"/>
    </row>
    <row r="48" spans="2:9" ht="15.75" customHeight="1" x14ac:dyDescent="0.2">
      <c r="B48" s="211"/>
      <c r="C48" s="136"/>
      <c r="D48" s="136"/>
      <c r="E48" s="136"/>
      <c r="F48" s="136"/>
      <c r="G48" s="136"/>
      <c r="H48" s="136"/>
      <c r="I48" s="136"/>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B7:I7"/>
    <mergeCell ref="B9:I48"/>
    <mergeCell ref="C1:H1"/>
    <mergeCell ref="C2:H2"/>
    <mergeCell ref="C3:H3"/>
    <mergeCell ref="D4:G4"/>
    <mergeCell ref="D5:G5"/>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baseColWidth="10" defaultColWidth="12.6640625" defaultRowHeight="15" customHeight="1" x14ac:dyDescent="0.2"/>
  <cols>
    <col min="1" max="6" width="8.83203125" customWidth="1"/>
    <col min="7" max="7" width="22.33203125" customWidth="1"/>
    <col min="8" max="8" width="15.5" customWidth="1"/>
    <col min="9" max="26" width="8.83203125" customWidth="1"/>
  </cols>
  <sheetData>
    <row r="1" spans="1:26" ht="19" x14ac:dyDescent="0.25">
      <c r="D1" s="115"/>
      <c r="E1" s="115"/>
      <c r="F1" s="116" t="s">
        <v>369</v>
      </c>
      <c r="G1" s="115"/>
      <c r="H1" s="115"/>
    </row>
    <row r="3" spans="1:26" ht="19" x14ac:dyDescent="0.25">
      <c r="C3" s="114" t="s">
        <v>329</v>
      </c>
      <c r="D3" s="185" t="s">
        <v>3</v>
      </c>
      <c r="E3" s="138"/>
      <c r="F3" s="138"/>
      <c r="G3" s="138"/>
      <c r="H3" s="139"/>
    </row>
    <row r="4" spans="1:26" ht="19" x14ac:dyDescent="0.25">
      <c r="C4" s="114" t="s">
        <v>5</v>
      </c>
      <c r="D4" s="185"/>
      <c r="E4" s="138"/>
      <c r="F4" s="138"/>
      <c r="G4" s="138"/>
      <c r="H4" s="139"/>
    </row>
    <row r="5" spans="1:26" x14ac:dyDescent="0.2">
      <c r="B5" s="214" t="s">
        <v>370</v>
      </c>
      <c r="C5" s="136"/>
      <c r="D5" s="136"/>
      <c r="E5" s="136"/>
      <c r="F5" s="136"/>
      <c r="G5" s="136"/>
      <c r="H5" s="136"/>
      <c r="I5" s="136"/>
    </row>
    <row r="7" spans="1:26" x14ac:dyDescent="0.2">
      <c r="A7" s="4"/>
      <c r="B7" s="117" t="s">
        <v>371</v>
      </c>
      <c r="C7" s="118"/>
      <c r="D7" s="118"/>
      <c r="E7" s="118"/>
      <c r="F7" s="118"/>
      <c r="G7" s="118"/>
      <c r="H7" s="118"/>
      <c r="I7" s="118"/>
      <c r="J7" s="7"/>
    </row>
    <row r="8" spans="1:26" x14ac:dyDescent="0.2">
      <c r="A8" s="8"/>
      <c r="B8" s="119"/>
      <c r="C8" s="119"/>
      <c r="D8" s="119"/>
      <c r="E8" s="119"/>
      <c r="F8" s="119"/>
      <c r="G8" s="119"/>
      <c r="H8" s="119"/>
      <c r="I8" s="119"/>
      <c r="J8" s="10"/>
    </row>
    <row r="9" spans="1:26" x14ac:dyDescent="0.2">
      <c r="A9" s="8"/>
      <c r="B9" s="120"/>
      <c r="C9" s="119" t="s">
        <v>372</v>
      </c>
      <c r="D9" s="119"/>
      <c r="E9" s="119"/>
      <c r="F9" s="119"/>
      <c r="G9" s="119"/>
      <c r="H9" s="119"/>
      <c r="I9" s="119"/>
      <c r="J9" s="10"/>
    </row>
    <row r="10" spans="1:26" ht="45.75" customHeight="1" x14ac:dyDescent="0.2">
      <c r="A10" s="8"/>
      <c r="B10" s="120"/>
      <c r="C10" s="215" t="s">
        <v>373</v>
      </c>
      <c r="D10" s="136"/>
      <c r="E10" s="136"/>
      <c r="F10" s="136"/>
      <c r="G10" s="136"/>
      <c r="H10" s="136"/>
      <c r="I10" s="119"/>
      <c r="J10" s="10"/>
    </row>
    <row r="11" spans="1:26" ht="48" customHeight="1" x14ac:dyDescent="0.2">
      <c r="A11" s="44"/>
      <c r="B11" s="121"/>
      <c r="C11" s="215" t="s">
        <v>374</v>
      </c>
      <c r="D11" s="136"/>
      <c r="E11" s="136"/>
      <c r="F11" s="136"/>
      <c r="G11" s="136"/>
      <c r="H11" s="136"/>
      <c r="I11" s="89"/>
      <c r="J11" s="122"/>
      <c r="K11" s="61"/>
      <c r="L11" s="61"/>
      <c r="M11" s="61"/>
      <c r="N11" s="61"/>
      <c r="O11" s="61"/>
      <c r="P11" s="61"/>
      <c r="Q11" s="61"/>
      <c r="R11" s="61"/>
      <c r="S11" s="61"/>
      <c r="T11" s="61"/>
      <c r="U11" s="61"/>
      <c r="V11" s="61"/>
      <c r="W11" s="61"/>
      <c r="X11" s="61"/>
      <c r="Y11" s="61"/>
      <c r="Z11" s="61"/>
    </row>
    <row r="12" spans="1:26" x14ac:dyDescent="0.2">
      <c r="A12" s="8"/>
      <c r="B12" s="119"/>
      <c r="C12" s="119"/>
      <c r="D12" s="119"/>
      <c r="E12" s="119"/>
      <c r="F12" s="119"/>
      <c r="G12" s="119"/>
      <c r="H12" s="119"/>
      <c r="I12" s="119"/>
      <c r="J12" s="10"/>
    </row>
    <row r="13" spans="1:26" x14ac:dyDescent="0.2">
      <c r="A13" s="8"/>
      <c r="B13" s="119"/>
      <c r="F13" s="119" t="s">
        <v>375</v>
      </c>
      <c r="G13" s="119"/>
      <c r="H13" s="119"/>
      <c r="I13" s="123"/>
      <c r="J13" s="10"/>
    </row>
    <row r="14" spans="1:26" x14ac:dyDescent="0.2">
      <c r="A14" s="8"/>
      <c r="B14" s="119"/>
      <c r="C14" s="119"/>
      <c r="D14" s="119"/>
      <c r="E14" s="119"/>
      <c r="F14" s="119"/>
      <c r="G14" s="119"/>
      <c r="H14" s="119"/>
      <c r="I14" s="119"/>
      <c r="J14" s="10"/>
    </row>
    <row r="15" spans="1:26" ht="46.5" customHeight="1" x14ac:dyDescent="0.2">
      <c r="A15" s="124"/>
      <c r="B15" s="213" t="s">
        <v>376</v>
      </c>
      <c r="C15" s="173"/>
      <c r="D15" s="173"/>
      <c r="E15" s="173"/>
      <c r="F15" s="173"/>
      <c r="G15" s="173"/>
      <c r="H15" s="173"/>
      <c r="I15" s="173"/>
      <c r="J15" s="174"/>
    </row>
    <row r="16" spans="1:26" x14ac:dyDescent="0.2">
      <c r="A16" s="8"/>
      <c r="B16" s="119"/>
      <c r="C16" s="119"/>
      <c r="D16" s="119"/>
      <c r="E16" s="119"/>
      <c r="F16" s="119"/>
      <c r="G16" s="119"/>
      <c r="H16" s="119"/>
      <c r="I16" s="119"/>
      <c r="J16" s="10"/>
    </row>
    <row r="17" spans="1:10" x14ac:dyDescent="0.2">
      <c r="A17" s="8"/>
      <c r="B17" s="125" t="s">
        <v>377</v>
      </c>
      <c r="C17" s="119"/>
      <c r="D17" s="119"/>
      <c r="E17" s="119"/>
      <c r="F17" s="119"/>
      <c r="G17" s="119"/>
      <c r="H17" s="119"/>
      <c r="I17" s="119"/>
      <c r="J17" s="10"/>
    </row>
    <row r="18" spans="1:10" x14ac:dyDescent="0.2">
      <c r="A18" s="8"/>
      <c r="B18" s="119" t="s">
        <v>378</v>
      </c>
      <c r="C18" s="119"/>
      <c r="D18" s="119"/>
      <c r="E18" s="119"/>
      <c r="F18" s="119"/>
      <c r="G18" s="119"/>
      <c r="H18" s="119"/>
      <c r="I18" s="119"/>
      <c r="J18" s="10"/>
    </row>
    <row r="19" spans="1:10" x14ac:dyDescent="0.2">
      <c r="A19" s="8"/>
      <c r="B19" s="119"/>
      <c r="C19" s="119"/>
      <c r="D19" s="119"/>
      <c r="E19" s="119"/>
      <c r="F19" s="119"/>
      <c r="G19" s="119"/>
      <c r="H19" s="119"/>
      <c r="I19" s="119"/>
      <c r="J19" s="10"/>
    </row>
    <row r="20" spans="1:10" x14ac:dyDescent="0.2">
      <c r="A20" s="8"/>
      <c r="B20" s="119"/>
      <c r="C20" s="119"/>
      <c r="D20" s="119" t="s">
        <v>379</v>
      </c>
      <c r="E20" s="119"/>
      <c r="F20" s="119"/>
      <c r="G20" s="119"/>
      <c r="H20" s="126" t="s">
        <v>380</v>
      </c>
      <c r="I20" s="119"/>
      <c r="J20" s="10"/>
    </row>
    <row r="21" spans="1:10" ht="15.75" customHeight="1" x14ac:dyDescent="0.2">
      <c r="A21" s="8"/>
      <c r="B21" s="212"/>
      <c r="C21" s="138"/>
      <c r="D21" s="138"/>
      <c r="E21" s="138"/>
      <c r="F21" s="139"/>
      <c r="G21" s="119"/>
      <c r="H21" s="123"/>
      <c r="I21" s="119"/>
      <c r="J21" s="10"/>
    </row>
    <row r="22" spans="1:10" ht="15.75" customHeight="1" x14ac:dyDescent="0.2">
      <c r="A22" s="8"/>
      <c r="B22" s="212"/>
      <c r="C22" s="138"/>
      <c r="D22" s="138"/>
      <c r="E22" s="138"/>
      <c r="F22" s="139"/>
      <c r="G22" s="119"/>
      <c r="H22" s="123"/>
      <c r="I22" s="119"/>
      <c r="J22" s="10"/>
    </row>
    <row r="23" spans="1:10" ht="15.75" customHeight="1" x14ac:dyDescent="0.2">
      <c r="A23" s="8"/>
      <c r="B23" s="212"/>
      <c r="C23" s="138"/>
      <c r="D23" s="138"/>
      <c r="E23" s="138"/>
      <c r="F23" s="139"/>
      <c r="G23" s="119"/>
      <c r="H23" s="123"/>
      <c r="I23" s="119"/>
      <c r="J23" s="10"/>
    </row>
    <row r="24" spans="1:10" ht="15.75" customHeight="1" x14ac:dyDescent="0.2">
      <c r="A24" s="8"/>
      <c r="B24" s="212"/>
      <c r="C24" s="138"/>
      <c r="D24" s="138"/>
      <c r="E24" s="138"/>
      <c r="F24" s="139"/>
      <c r="G24" s="119"/>
      <c r="H24" s="123"/>
      <c r="I24" s="119"/>
      <c r="J24" s="10"/>
    </row>
    <row r="25" spans="1:10" ht="15.75" customHeight="1" x14ac:dyDescent="0.2">
      <c r="A25" s="8"/>
      <c r="B25" s="212"/>
      <c r="C25" s="138"/>
      <c r="D25" s="138"/>
      <c r="E25" s="138"/>
      <c r="F25" s="139"/>
      <c r="G25" s="119"/>
      <c r="H25" s="123"/>
      <c r="I25" s="119"/>
      <c r="J25" s="10"/>
    </row>
    <row r="26" spans="1:10" ht="15.75" customHeight="1" x14ac:dyDescent="0.2">
      <c r="A26" s="8"/>
      <c r="B26" s="212"/>
      <c r="C26" s="138"/>
      <c r="D26" s="138"/>
      <c r="E26" s="138"/>
      <c r="F26" s="139"/>
      <c r="G26" s="119"/>
      <c r="H26" s="123"/>
      <c r="I26" s="119"/>
      <c r="J26" s="10"/>
    </row>
    <row r="27" spans="1:10" ht="15.75" customHeight="1" x14ac:dyDescent="0.2">
      <c r="A27" s="8"/>
      <c r="B27" s="212"/>
      <c r="C27" s="138"/>
      <c r="D27" s="138"/>
      <c r="E27" s="138"/>
      <c r="F27" s="139"/>
      <c r="G27" s="119"/>
      <c r="H27" s="123"/>
      <c r="I27" s="119"/>
      <c r="J27" s="10"/>
    </row>
    <row r="28" spans="1:10" ht="15.75" customHeight="1" x14ac:dyDescent="0.2">
      <c r="A28" s="8"/>
      <c r="B28" s="212"/>
      <c r="C28" s="138"/>
      <c r="D28" s="138"/>
      <c r="E28" s="138"/>
      <c r="F28" s="139"/>
      <c r="G28" s="119"/>
      <c r="H28" s="123"/>
      <c r="I28" s="119"/>
      <c r="J28" s="10"/>
    </row>
    <row r="29" spans="1:10" ht="15.75" customHeight="1" x14ac:dyDescent="0.2">
      <c r="A29" s="8"/>
      <c r="B29" s="212"/>
      <c r="C29" s="138"/>
      <c r="D29" s="138"/>
      <c r="E29" s="138"/>
      <c r="F29" s="139"/>
      <c r="G29" s="119"/>
      <c r="H29" s="123"/>
      <c r="I29" s="119"/>
      <c r="J29" s="10"/>
    </row>
    <row r="30" spans="1:10" ht="15.75" customHeight="1" x14ac:dyDescent="0.2">
      <c r="A30" s="8"/>
      <c r="B30" s="212"/>
      <c r="C30" s="138"/>
      <c r="D30" s="138"/>
      <c r="E30" s="138"/>
      <c r="F30" s="139"/>
      <c r="G30" s="119"/>
      <c r="H30" s="123"/>
      <c r="I30" s="119"/>
      <c r="J30" s="10"/>
    </row>
    <row r="31" spans="1:10" ht="15.75" customHeight="1" x14ac:dyDescent="0.2">
      <c r="A31" s="8"/>
      <c r="B31" s="212"/>
      <c r="C31" s="138"/>
      <c r="D31" s="138"/>
      <c r="E31" s="138"/>
      <c r="F31" s="139"/>
      <c r="G31" s="119"/>
      <c r="H31" s="123"/>
      <c r="I31" s="119"/>
      <c r="J31" s="10"/>
    </row>
    <row r="32" spans="1:10" ht="15.75" customHeight="1" x14ac:dyDescent="0.2">
      <c r="A32" s="8"/>
      <c r="B32" s="212"/>
      <c r="C32" s="138"/>
      <c r="D32" s="138"/>
      <c r="E32" s="138"/>
      <c r="F32" s="139"/>
      <c r="G32" s="119"/>
      <c r="H32" s="123"/>
      <c r="I32" s="119"/>
      <c r="J32" s="10"/>
    </row>
    <row r="33" spans="1:10" ht="15.75" customHeight="1" x14ac:dyDescent="0.2">
      <c r="A33" s="8"/>
      <c r="B33" s="212"/>
      <c r="C33" s="138"/>
      <c r="D33" s="138"/>
      <c r="E33" s="138"/>
      <c r="F33" s="139"/>
      <c r="G33" s="119"/>
      <c r="H33" s="123"/>
      <c r="I33" s="119"/>
      <c r="J33" s="10"/>
    </row>
    <row r="34" spans="1:10" ht="15.75" customHeight="1" x14ac:dyDescent="0.2">
      <c r="A34" s="8"/>
      <c r="B34" s="212"/>
      <c r="C34" s="138"/>
      <c r="D34" s="138"/>
      <c r="E34" s="138"/>
      <c r="F34" s="139"/>
      <c r="G34" s="119"/>
      <c r="H34" s="123"/>
      <c r="I34" s="119"/>
      <c r="J34" s="10"/>
    </row>
    <row r="35" spans="1:10" ht="15.75" customHeight="1" x14ac:dyDescent="0.2">
      <c r="A35" s="8"/>
      <c r="B35" s="212"/>
      <c r="C35" s="138"/>
      <c r="D35" s="138"/>
      <c r="E35" s="138"/>
      <c r="F35" s="139"/>
      <c r="G35" s="119"/>
      <c r="H35" s="123"/>
      <c r="I35" s="119"/>
      <c r="J35" s="10"/>
    </row>
    <row r="36" spans="1:10" ht="15.75" customHeight="1" x14ac:dyDescent="0.2">
      <c r="A36" s="8"/>
      <c r="B36" s="212"/>
      <c r="C36" s="138"/>
      <c r="D36" s="138"/>
      <c r="E36" s="138"/>
      <c r="F36" s="139"/>
      <c r="G36" s="119"/>
      <c r="H36" s="123"/>
      <c r="I36" s="119"/>
      <c r="J36" s="10"/>
    </row>
    <row r="37" spans="1:10" ht="15.75" customHeight="1" x14ac:dyDescent="0.2">
      <c r="A37" s="31"/>
      <c r="B37" s="127"/>
      <c r="C37" s="127"/>
      <c r="D37" s="127"/>
      <c r="E37" s="127"/>
      <c r="F37" s="127"/>
      <c r="G37" s="127"/>
      <c r="H37" s="127"/>
      <c r="I37" s="127"/>
      <c r="J37" s="33"/>
    </row>
    <row r="38" spans="1:10" ht="15.75" customHeight="1" x14ac:dyDescent="0.2">
      <c r="B38" s="119"/>
      <c r="C38" s="119"/>
      <c r="D38" s="119"/>
      <c r="E38" s="119"/>
      <c r="F38" s="119"/>
      <c r="G38" s="119"/>
      <c r="H38" s="119"/>
      <c r="I38" s="119"/>
    </row>
    <row r="39" spans="1:10" ht="15.75" customHeight="1" x14ac:dyDescent="0.2">
      <c r="B39" s="119"/>
      <c r="C39" s="119"/>
      <c r="D39" s="119"/>
      <c r="E39" s="119"/>
      <c r="F39" s="119"/>
      <c r="G39" s="119"/>
      <c r="H39" s="119"/>
      <c r="I39" s="119"/>
    </row>
    <row r="40" spans="1:10" ht="15.75" customHeight="1" x14ac:dyDescent="0.2"/>
    <row r="41" spans="1:10" ht="15.75" customHeight="1" x14ac:dyDescent="0.2"/>
    <row r="42" spans="1:10" ht="15.75" customHeight="1" x14ac:dyDescent="0.2"/>
    <row r="43" spans="1:10" ht="15.75" customHeight="1" x14ac:dyDescent="0.2"/>
    <row r="44" spans="1:10" ht="15.75" customHeight="1" x14ac:dyDescent="0.2"/>
    <row r="45" spans="1:10" ht="15.75" customHeight="1" x14ac:dyDescent="0.2"/>
    <row r="46" spans="1:10" ht="15.75" customHeight="1" x14ac:dyDescent="0.2"/>
    <row r="47" spans="1:10" ht="15.75" customHeight="1" x14ac:dyDescent="0.2"/>
    <row r="48" spans="1:10"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2">
    <mergeCell ref="D3:H3"/>
    <mergeCell ref="D4:H4"/>
    <mergeCell ref="B5:I5"/>
    <mergeCell ref="C10:H10"/>
    <mergeCell ref="C11:H11"/>
    <mergeCell ref="B15:J15"/>
    <mergeCell ref="B21:F21"/>
    <mergeCell ref="B29:F29"/>
    <mergeCell ref="B30:F30"/>
    <mergeCell ref="B31:F31"/>
    <mergeCell ref="B22:F22"/>
    <mergeCell ref="B23:F23"/>
    <mergeCell ref="B24:F24"/>
    <mergeCell ref="B25:F25"/>
    <mergeCell ref="B26:F26"/>
    <mergeCell ref="B27:F27"/>
    <mergeCell ref="B28:F28"/>
    <mergeCell ref="B32:F32"/>
    <mergeCell ref="B33:F33"/>
    <mergeCell ref="B34:F34"/>
    <mergeCell ref="B35:F35"/>
    <mergeCell ref="B36:F36"/>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H1000"/>
  <sheetViews>
    <sheetView workbookViewId="0"/>
  </sheetViews>
  <sheetFormatPr baseColWidth="10" defaultColWidth="12.6640625" defaultRowHeight="15" customHeight="1" x14ac:dyDescent="0.2"/>
  <cols>
    <col min="1" max="1" width="8.83203125" customWidth="1"/>
    <col min="2" max="2" width="18" customWidth="1"/>
    <col min="3" max="3" width="20.5" customWidth="1"/>
    <col min="4" max="4" width="14.5" customWidth="1"/>
    <col min="5" max="5" width="11.5" customWidth="1"/>
    <col min="8" max="8" width="17.5" customWidth="1"/>
    <col min="9" max="26" width="8.83203125" customWidth="1"/>
  </cols>
  <sheetData>
    <row r="1" spans="2:8" ht="18" x14ac:dyDescent="0.25">
      <c r="B1" s="183" t="s">
        <v>381</v>
      </c>
      <c r="C1" s="136"/>
      <c r="D1" s="136"/>
      <c r="E1" s="136"/>
      <c r="F1" s="136"/>
      <c r="G1" s="136"/>
      <c r="H1" s="136"/>
    </row>
    <row r="2" spans="2:8" ht="15.75" customHeight="1" x14ac:dyDescent="0.2">
      <c r="B2" s="218" t="s">
        <v>382</v>
      </c>
      <c r="C2" s="136"/>
      <c r="D2" s="136"/>
      <c r="E2" s="136"/>
      <c r="F2" s="136"/>
      <c r="G2" s="136"/>
      <c r="H2" s="136"/>
    </row>
    <row r="3" spans="2:8" x14ac:dyDescent="0.2">
      <c r="B3" s="47" t="s">
        <v>5</v>
      </c>
      <c r="C3" s="185"/>
      <c r="D3" s="138"/>
      <c r="E3" s="138"/>
      <c r="F3" s="139"/>
    </row>
    <row r="4" spans="2:8" x14ac:dyDescent="0.2">
      <c r="B4" s="47" t="s">
        <v>273</v>
      </c>
      <c r="C4" s="185" t="s">
        <v>3</v>
      </c>
      <c r="D4" s="138"/>
      <c r="E4" s="138"/>
      <c r="F4" s="139"/>
    </row>
    <row r="5" spans="2:8" x14ac:dyDescent="0.2">
      <c r="B5" s="47"/>
    </row>
    <row r="6" spans="2:8" x14ac:dyDescent="0.2">
      <c r="B6" s="129" t="s">
        <v>383</v>
      </c>
      <c r="C6" s="219" t="s">
        <v>384</v>
      </c>
      <c r="D6" s="136"/>
      <c r="E6" s="136"/>
      <c r="F6" s="136"/>
    </row>
    <row r="7" spans="2:8" x14ac:dyDescent="0.2">
      <c r="B7" s="129"/>
      <c r="C7" s="216" t="s">
        <v>385</v>
      </c>
      <c r="D7" s="136"/>
      <c r="E7" s="136"/>
      <c r="F7" s="136"/>
    </row>
    <row r="8" spans="2:8" x14ac:dyDescent="0.2">
      <c r="B8" s="129" t="s">
        <v>386</v>
      </c>
      <c r="C8" s="130" t="s">
        <v>387</v>
      </c>
      <c r="D8" s="130"/>
      <c r="E8" s="130"/>
    </row>
    <row r="9" spans="2:8" x14ac:dyDescent="0.2">
      <c r="B9" s="47"/>
    </row>
    <row r="10" spans="2:8" x14ac:dyDescent="0.2">
      <c r="B10" s="47"/>
      <c r="C10" s="130" t="s">
        <v>388</v>
      </c>
    </row>
    <row r="11" spans="2:8" ht="29.25" customHeight="1" x14ac:dyDescent="0.2">
      <c r="B11" s="97" t="s">
        <v>389</v>
      </c>
      <c r="C11" s="131" t="s">
        <v>390</v>
      </c>
      <c r="D11" s="131" t="s">
        <v>391</v>
      </c>
      <c r="E11" s="131" t="s">
        <v>392</v>
      </c>
      <c r="F11" s="131" t="s">
        <v>393</v>
      </c>
      <c r="G11" s="97" t="s">
        <v>394</v>
      </c>
      <c r="H11" s="97" t="s">
        <v>395</v>
      </c>
    </row>
    <row r="12" spans="2:8" x14ac:dyDescent="0.2">
      <c r="B12" s="14" t="s">
        <v>349</v>
      </c>
      <c r="C12" s="14"/>
      <c r="D12" s="14"/>
      <c r="E12" s="14"/>
      <c r="F12" s="132">
        <f t="shared" ref="F12:F29" si="0">D12*E12</f>
        <v>0</v>
      </c>
      <c r="G12" s="133"/>
      <c r="H12" s="98">
        <f t="shared" ref="H12:H29" si="1">F12*G12</f>
        <v>0</v>
      </c>
    </row>
    <row r="13" spans="2:8" x14ac:dyDescent="0.2">
      <c r="B13" s="14" t="s">
        <v>396</v>
      </c>
      <c r="C13" s="14"/>
      <c r="D13" s="14"/>
      <c r="E13" s="14"/>
      <c r="F13" s="132">
        <f t="shared" si="0"/>
        <v>0</v>
      </c>
      <c r="G13" s="133"/>
      <c r="H13" s="98">
        <f t="shared" si="1"/>
        <v>0</v>
      </c>
    </row>
    <row r="14" spans="2:8" x14ac:dyDescent="0.2">
      <c r="B14" s="14" t="s">
        <v>350</v>
      </c>
      <c r="C14" s="14"/>
      <c r="D14" s="14"/>
      <c r="E14" s="14"/>
      <c r="F14" s="132">
        <f t="shared" si="0"/>
        <v>0</v>
      </c>
      <c r="G14" s="133"/>
      <c r="H14" s="98">
        <f t="shared" si="1"/>
        <v>0</v>
      </c>
    </row>
    <row r="15" spans="2:8" x14ac:dyDescent="0.2">
      <c r="B15" s="14" t="s">
        <v>397</v>
      </c>
      <c r="C15" s="14"/>
      <c r="D15" s="14"/>
      <c r="E15" s="14"/>
      <c r="F15" s="132">
        <f t="shared" si="0"/>
        <v>0</v>
      </c>
      <c r="G15" s="133"/>
      <c r="H15" s="98">
        <f t="shared" si="1"/>
        <v>0</v>
      </c>
    </row>
    <row r="16" spans="2:8" x14ac:dyDescent="0.2">
      <c r="B16" s="14" t="s">
        <v>362</v>
      </c>
      <c r="C16" s="14" t="s">
        <v>398</v>
      </c>
      <c r="D16" s="14">
        <v>125</v>
      </c>
      <c r="E16" s="14">
        <v>160</v>
      </c>
      <c r="F16" s="132">
        <f t="shared" si="0"/>
        <v>20000</v>
      </c>
      <c r="G16" s="133">
        <v>0</v>
      </c>
      <c r="H16" s="98">
        <f t="shared" si="1"/>
        <v>0</v>
      </c>
    </row>
    <row r="17" spans="2:8" x14ac:dyDescent="0.2">
      <c r="B17" s="14" t="s">
        <v>363</v>
      </c>
      <c r="C17" s="14"/>
      <c r="D17" s="14"/>
      <c r="E17" s="14"/>
      <c r="F17" s="132">
        <f t="shared" si="0"/>
        <v>0</v>
      </c>
      <c r="G17" s="133"/>
      <c r="H17" s="98">
        <f t="shared" si="1"/>
        <v>0</v>
      </c>
    </row>
    <row r="18" spans="2:8" x14ac:dyDescent="0.2">
      <c r="B18" s="14"/>
      <c r="C18" s="14"/>
      <c r="D18" s="14"/>
      <c r="E18" s="14"/>
      <c r="F18" s="132">
        <f t="shared" si="0"/>
        <v>0</v>
      </c>
      <c r="G18" s="133"/>
      <c r="H18" s="98">
        <f t="shared" si="1"/>
        <v>0</v>
      </c>
    </row>
    <row r="19" spans="2:8" x14ac:dyDescent="0.2">
      <c r="B19" s="14"/>
      <c r="C19" s="14"/>
      <c r="D19" s="14"/>
      <c r="E19" s="14"/>
      <c r="F19" s="132">
        <f t="shared" si="0"/>
        <v>0</v>
      </c>
      <c r="G19" s="133"/>
      <c r="H19" s="98">
        <f t="shared" si="1"/>
        <v>0</v>
      </c>
    </row>
    <row r="20" spans="2:8" x14ac:dyDescent="0.2">
      <c r="B20" s="14"/>
      <c r="C20" s="14"/>
      <c r="D20" s="14"/>
      <c r="E20" s="14"/>
      <c r="F20" s="132">
        <f t="shared" si="0"/>
        <v>0</v>
      </c>
      <c r="G20" s="133"/>
      <c r="H20" s="98">
        <f t="shared" si="1"/>
        <v>0</v>
      </c>
    </row>
    <row r="21" spans="2:8" ht="15.75" customHeight="1" x14ac:dyDescent="0.2">
      <c r="B21" s="14"/>
      <c r="C21" s="14"/>
      <c r="D21" s="14"/>
      <c r="E21" s="14"/>
      <c r="F21" s="132">
        <f t="shared" si="0"/>
        <v>0</v>
      </c>
      <c r="G21" s="133"/>
      <c r="H21" s="98">
        <f t="shared" si="1"/>
        <v>0</v>
      </c>
    </row>
    <row r="22" spans="2:8" ht="15.75" customHeight="1" x14ac:dyDescent="0.2">
      <c r="B22" s="14"/>
      <c r="C22" s="14"/>
      <c r="D22" s="14"/>
      <c r="E22" s="14"/>
      <c r="F22" s="132">
        <f t="shared" si="0"/>
        <v>0</v>
      </c>
      <c r="G22" s="133"/>
      <c r="H22" s="98">
        <f t="shared" si="1"/>
        <v>0</v>
      </c>
    </row>
    <row r="23" spans="2:8" ht="15.75" customHeight="1" x14ac:dyDescent="0.2">
      <c r="B23" s="14"/>
      <c r="C23" s="14"/>
      <c r="D23" s="14"/>
      <c r="E23" s="14"/>
      <c r="F23" s="132">
        <f t="shared" si="0"/>
        <v>0</v>
      </c>
      <c r="G23" s="133"/>
      <c r="H23" s="98">
        <f t="shared" si="1"/>
        <v>0</v>
      </c>
    </row>
    <row r="24" spans="2:8" ht="15.75" customHeight="1" x14ac:dyDescent="0.2">
      <c r="B24" s="14"/>
      <c r="C24" s="14"/>
      <c r="D24" s="14"/>
      <c r="E24" s="14"/>
      <c r="F24" s="132">
        <f t="shared" si="0"/>
        <v>0</v>
      </c>
      <c r="G24" s="133"/>
      <c r="H24" s="98">
        <f t="shared" si="1"/>
        <v>0</v>
      </c>
    </row>
    <row r="25" spans="2:8" ht="15.75" customHeight="1" x14ac:dyDescent="0.2">
      <c r="B25" s="14"/>
      <c r="C25" s="14"/>
      <c r="D25" s="14"/>
      <c r="E25" s="14"/>
      <c r="F25" s="132">
        <f t="shared" si="0"/>
        <v>0</v>
      </c>
      <c r="G25" s="133"/>
      <c r="H25" s="98">
        <f t="shared" si="1"/>
        <v>0</v>
      </c>
    </row>
    <row r="26" spans="2:8" ht="15.75" customHeight="1" x14ac:dyDescent="0.2">
      <c r="B26" s="14"/>
      <c r="C26" s="14"/>
      <c r="D26" s="14"/>
      <c r="E26" s="14"/>
      <c r="F26" s="132">
        <f t="shared" si="0"/>
        <v>0</v>
      </c>
      <c r="G26" s="133"/>
      <c r="H26" s="98">
        <f t="shared" si="1"/>
        <v>0</v>
      </c>
    </row>
    <row r="27" spans="2:8" ht="15.75" customHeight="1" x14ac:dyDescent="0.2">
      <c r="B27" s="14"/>
      <c r="C27" s="14"/>
      <c r="D27" s="14"/>
      <c r="E27" s="14"/>
      <c r="F27" s="132">
        <f t="shared" si="0"/>
        <v>0</v>
      </c>
      <c r="G27" s="133"/>
      <c r="H27" s="98">
        <f t="shared" si="1"/>
        <v>0</v>
      </c>
    </row>
    <row r="28" spans="2:8" ht="15.75" customHeight="1" x14ac:dyDescent="0.2">
      <c r="B28" s="14"/>
      <c r="C28" s="14"/>
      <c r="D28" s="14"/>
      <c r="E28" s="14"/>
      <c r="F28" s="132">
        <f t="shared" si="0"/>
        <v>0</v>
      </c>
      <c r="G28" s="133"/>
      <c r="H28" s="98">
        <f t="shared" si="1"/>
        <v>0</v>
      </c>
    </row>
    <row r="29" spans="2:8" ht="15.75" customHeight="1" x14ac:dyDescent="0.2">
      <c r="B29" s="14"/>
      <c r="C29" s="14"/>
      <c r="D29" s="14"/>
      <c r="E29" s="14"/>
      <c r="F29" s="132">
        <f t="shared" si="0"/>
        <v>0</v>
      </c>
      <c r="G29" s="133"/>
      <c r="H29" s="98">
        <f t="shared" si="1"/>
        <v>0</v>
      </c>
    </row>
    <row r="30" spans="2:8" ht="21" customHeight="1" x14ac:dyDescent="0.2">
      <c r="B30" s="217" t="s">
        <v>399</v>
      </c>
      <c r="C30" s="138"/>
      <c r="D30" s="138"/>
      <c r="E30" s="138"/>
      <c r="F30" s="138"/>
      <c r="G30" s="139"/>
      <c r="H30" s="98">
        <f>SUM(H12:H29)</f>
        <v>0</v>
      </c>
    </row>
    <row r="31" spans="2:8" ht="15.75" customHeight="1" x14ac:dyDescent="0.2"/>
    <row r="32" spans="2:8" ht="28.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C7:F7"/>
    <mergeCell ref="B30:G30"/>
    <mergeCell ref="B1:H1"/>
    <mergeCell ref="B2:H2"/>
    <mergeCell ref="C3:F3"/>
    <mergeCell ref="C4:F4"/>
    <mergeCell ref="C6:F6"/>
  </mergeCells>
  <dataValidations count="1">
    <dataValidation type="list" allowBlank="1" showErrorMessage="1" sqref="C12:C29" xr:uid="{00000000-0002-0000-0E00-000000000000}">
      <formula1>"Unitized,Bulk Form"</formula1>
    </dataValidation>
  </dataValidation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1000"/>
  <sheetViews>
    <sheetView topLeftCell="A3" workbookViewId="0"/>
  </sheetViews>
  <sheetFormatPr baseColWidth="10" defaultColWidth="12.6640625" defaultRowHeight="15" customHeight="1" x14ac:dyDescent="0.2"/>
  <cols>
    <col min="1" max="1" width="8.83203125" customWidth="1"/>
    <col min="2" max="2" width="18" customWidth="1"/>
    <col min="3" max="3" width="17.6640625" customWidth="1"/>
    <col min="4" max="4" width="14.5" customWidth="1"/>
    <col min="5" max="5" width="11.5" customWidth="1"/>
    <col min="6" max="6" width="14.33203125" customWidth="1"/>
    <col min="7" max="7" width="17.6640625" customWidth="1"/>
    <col min="8" max="8" width="17.5" customWidth="1"/>
    <col min="9" max="26" width="8.83203125" customWidth="1"/>
  </cols>
  <sheetData>
    <row r="1" spans="2:8" ht="19" x14ac:dyDescent="0.25">
      <c r="B1" s="183" t="s">
        <v>400</v>
      </c>
      <c r="C1" s="136"/>
      <c r="D1" s="136"/>
      <c r="E1" s="136"/>
      <c r="F1" s="136"/>
      <c r="G1" s="136"/>
      <c r="H1" s="2"/>
    </row>
    <row r="2" spans="2:8" ht="15.75" customHeight="1" x14ac:dyDescent="0.2">
      <c r="B2" s="218" t="s">
        <v>401</v>
      </c>
      <c r="C2" s="136"/>
      <c r="D2" s="136"/>
      <c r="E2" s="136"/>
      <c r="F2" s="136"/>
      <c r="G2" s="136"/>
      <c r="H2" s="128"/>
    </row>
    <row r="3" spans="2:8" x14ac:dyDescent="0.2">
      <c r="B3" s="47" t="s">
        <v>2</v>
      </c>
      <c r="C3" s="185" t="s">
        <v>3</v>
      </c>
      <c r="D3" s="138"/>
      <c r="E3" s="138"/>
      <c r="F3" s="139"/>
    </row>
    <row r="4" spans="2:8" x14ac:dyDescent="0.2">
      <c r="B4" s="47" t="s">
        <v>5</v>
      </c>
      <c r="C4" s="185"/>
      <c r="D4" s="138"/>
      <c r="E4" s="138"/>
      <c r="F4" s="139"/>
    </row>
    <row r="5" spans="2:8" x14ac:dyDescent="0.2">
      <c r="B5" s="47"/>
    </row>
    <row r="6" spans="2:8" x14ac:dyDescent="0.2">
      <c r="B6" s="129" t="s">
        <v>402</v>
      </c>
      <c r="C6" s="219" t="s">
        <v>403</v>
      </c>
      <c r="D6" s="136"/>
      <c r="E6" s="136"/>
      <c r="F6" s="136"/>
    </row>
    <row r="7" spans="2:8" x14ac:dyDescent="0.2">
      <c r="B7" s="129"/>
      <c r="C7" s="216" t="s">
        <v>404</v>
      </c>
      <c r="D7" s="136"/>
      <c r="E7" s="136"/>
      <c r="F7" s="136"/>
    </row>
    <row r="8" spans="2:8" x14ac:dyDescent="0.2">
      <c r="B8" s="129" t="s">
        <v>386</v>
      </c>
      <c r="C8" s="130" t="s">
        <v>387</v>
      </c>
      <c r="D8" s="130"/>
      <c r="E8" s="130"/>
    </row>
    <row r="9" spans="2:8" ht="9" customHeight="1" x14ac:dyDescent="0.2">
      <c r="B9" s="47"/>
    </row>
    <row r="10" spans="2:8" x14ac:dyDescent="0.2">
      <c r="G10" s="47" t="s">
        <v>405</v>
      </c>
    </row>
    <row r="12" spans="2:8" x14ac:dyDescent="0.2">
      <c r="B12" s="47" t="s">
        <v>406</v>
      </c>
      <c r="C12" s="14"/>
    </row>
    <row r="13" spans="2:8" x14ac:dyDescent="0.2">
      <c r="B13" s="47"/>
    </row>
    <row r="14" spans="2:8" x14ac:dyDescent="0.2">
      <c r="B14" s="130" t="s">
        <v>407</v>
      </c>
    </row>
    <row r="15" spans="2:8" ht="29.25" customHeight="1" x14ac:dyDescent="0.2">
      <c r="B15" s="97" t="s">
        <v>389</v>
      </c>
      <c r="C15" s="131" t="s">
        <v>391</v>
      </c>
      <c r="D15" s="131" t="s">
        <v>392</v>
      </c>
      <c r="E15" s="131" t="s">
        <v>393</v>
      </c>
      <c r="F15" s="97" t="s">
        <v>394</v>
      </c>
      <c r="G15" s="97" t="s">
        <v>395</v>
      </c>
    </row>
    <row r="16" spans="2:8" x14ac:dyDescent="0.2">
      <c r="B16" s="14" t="s">
        <v>349</v>
      </c>
      <c r="C16" s="14"/>
      <c r="D16" s="14"/>
      <c r="E16" s="132">
        <f t="shared" ref="E16:E33" si="0">C16*D16</f>
        <v>0</v>
      </c>
      <c r="F16" s="133"/>
      <c r="G16" s="98">
        <f t="shared" ref="G16:G33" si="1">E16*F16</f>
        <v>0</v>
      </c>
    </row>
    <row r="17" spans="2:7" x14ac:dyDescent="0.2">
      <c r="B17" s="14" t="s">
        <v>396</v>
      </c>
      <c r="C17" s="14"/>
      <c r="D17" s="14"/>
      <c r="E17" s="132">
        <f t="shared" si="0"/>
        <v>0</v>
      </c>
      <c r="F17" s="133"/>
      <c r="G17" s="98">
        <f t="shared" si="1"/>
        <v>0</v>
      </c>
    </row>
    <row r="18" spans="2:7" x14ac:dyDescent="0.2">
      <c r="B18" s="14" t="s">
        <v>350</v>
      </c>
      <c r="C18" s="14"/>
      <c r="D18" s="14"/>
      <c r="E18" s="132">
        <f t="shared" si="0"/>
        <v>0</v>
      </c>
      <c r="F18" s="133"/>
      <c r="G18" s="98">
        <f t="shared" si="1"/>
        <v>0</v>
      </c>
    </row>
    <row r="19" spans="2:7" x14ac:dyDescent="0.2">
      <c r="B19" s="14" t="s">
        <v>397</v>
      </c>
      <c r="C19" s="14"/>
      <c r="D19" s="14"/>
      <c r="E19" s="132">
        <f t="shared" si="0"/>
        <v>0</v>
      </c>
      <c r="F19" s="133"/>
      <c r="G19" s="98">
        <f t="shared" si="1"/>
        <v>0</v>
      </c>
    </row>
    <row r="20" spans="2:7" x14ac:dyDescent="0.2">
      <c r="B20" s="14" t="s">
        <v>362</v>
      </c>
      <c r="C20" s="14"/>
      <c r="D20" s="14"/>
      <c r="E20" s="132">
        <f t="shared" si="0"/>
        <v>0</v>
      </c>
      <c r="F20" s="133"/>
      <c r="G20" s="98">
        <f t="shared" si="1"/>
        <v>0</v>
      </c>
    </row>
    <row r="21" spans="2:7" ht="15.75" customHeight="1" x14ac:dyDescent="0.2">
      <c r="B21" s="14" t="s">
        <v>363</v>
      </c>
      <c r="C21" s="14"/>
      <c r="D21" s="14"/>
      <c r="E21" s="132">
        <f t="shared" si="0"/>
        <v>0</v>
      </c>
      <c r="F21" s="133"/>
      <c r="G21" s="98">
        <f t="shared" si="1"/>
        <v>0</v>
      </c>
    </row>
    <row r="22" spans="2:7" ht="15.75" customHeight="1" x14ac:dyDescent="0.2">
      <c r="B22" s="14"/>
      <c r="C22" s="14"/>
      <c r="D22" s="14"/>
      <c r="E22" s="132">
        <f t="shared" si="0"/>
        <v>0</v>
      </c>
      <c r="F22" s="133"/>
      <c r="G22" s="98">
        <f t="shared" si="1"/>
        <v>0</v>
      </c>
    </row>
    <row r="23" spans="2:7" ht="15.75" customHeight="1" x14ac:dyDescent="0.2">
      <c r="B23" s="14"/>
      <c r="C23" s="14"/>
      <c r="D23" s="14"/>
      <c r="E23" s="132">
        <f t="shared" si="0"/>
        <v>0</v>
      </c>
      <c r="F23" s="133"/>
      <c r="G23" s="98">
        <f t="shared" si="1"/>
        <v>0</v>
      </c>
    </row>
    <row r="24" spans="2:7" ht="15.75" customHeight="1" x14ac:dyDescent="0.2">
      <c r="B24" s="14"/>
      <c r="C24" s="14"/>
      <c r="D24" s="14"/>
      <c r="E24" s="132">
        <f t="shared" si="0"/>
        <v>0</v>
      </c>
      <c r="F24" s="133"/>
      <c r="G24" s="98">
        <f t="shared" si="1"/>
        <v>0</v>
      </c>
    </row>
    <row r="25" spans="2:7" ht="15.75" customHeight="1" x14ac:dyDescent="0.2">
      <c r="B25" s="14"/>
      <c r="C25" s="14"/>
      <c r="D25" s="14"/>
      <c r="E25" s="132">
        <f t="shared" si="0"/>
        <v>0</v>
      </c>
      <c r="F25" s="133"/>
      <c r="G25" s="98">
        <f t="shared" si="1"/>
        <v>0</v>
      </c>
    </row>
    <row r="26" spans="2:7" ht="15.75" customHeight="1" x14ac:dyDescent="0.2">
      <c r="B26" s="14"/>
      <c r="C26" s="14"/>
      <c r="D26" s="14"/>
      <c r="E26" s="132">
        <f t="shared" si="0"/>
        <v>0</v>
      </c>
      <c r="F26" s="133"/>
      <c r="G26" s="98">
        <f t="shared" si="1"/>
        <v>0</v>
      </c>
    </row>
    <row r="27" spans="2:7" ht="15.75" customHeight="1" x14ac:dyDescent="0.2">
      <c r="B27" s="14"/>
      <c r="C27" s="14"/>
      <c r="D27" s="14"/>
      <c r="E27" s="132">
        <f t="shared" si="0"/>
        <v>0</v>
      </c>
      <c r="F27" s="133"/>
      <c r="G27" s="98">
        <f t="shared" si="1"/>
        <v>0</v>
      </c>
    </row>
    <row r="28" spans="2:7" ht="15.75" customHeight="1" x14ac:dyDescent="0.2">
      <c r="B28" s="14"/>
      <c r="C28" s="14"/>
      <c r="D28" s="14"/>
      <c r="E28" s="132">
        <f t="shared" si="0"/>
        <v>0</v>
      </c>
      <c r="F28" s="133"/>
      <c r="G28" s="98">
        <f t="shared" si="1"/>
        <v>0</v>
      </c>
    </row>
    <row r="29" spans="2:7" ht="15.75" customHeight="1" x14ac:dyDescent="0.2">
      <c r="B29" s="14"/>
      <c r="C29" s="14"/>
      <c r="D29" s="14"/>
      <c r="E29" s="132">
        <f t="shared" si="0"/>
        <v>0</v>
      </c>
      <c r="F29" s="133"/>
      <c r="G29" s="98">
        <f t="shared" si="1"/>
        <v>0</v>
      </c>
    </row>
    <row r="30" spans="2:7" ht="15.75" customHeight="1" x14ac:dyDescent="0.2">
      <c r="B30" s="14"/>
      <c r="C30" s="14"/>
      <c r="D30" s="14"/>
      <c r="E30" s="132">
        <f t="shared" si="0"/>
        <v>0</v>
      </c>
      <c r="F30" s="133"/>
      <c r="G30" s="98">
        <f t="shared" si="1"/>
        <v>0</v>
      </c>
    </row>
    <row r="31" spans="2:7" ht="15.75" customHeight="1" x14ac:dyDescent="0.2">
      <c r="B31" s="14"/>
      <c r="C31" s="14"/>
      <c r="D31" s="14"/>
      <c r="E31" s="132">
        <f t="shared" si="0"/>
        <v>0</v>
      </c>
      <c r="F31" s="133"/>
      <c r="G31" s="98">
        <f t="shared" si="1"/>
        <v>0</v>
      </c>
    </row>
    <row r="32" spans="2:7" ht="15.75" customHeight="1" x14ac:dyDescent="0.2">
      <c r="B32" s="14"/>
      <c r="C32" s="14"/>
      <c r="D32" s="14"/>
      <c r="E32" s="132">
        <f t="shared" si="0"/>
        <v>0</v>
      </c>
      <c r="F32" s="133"/>
      <c r="G32" s="98">
        <f t="shared" si="1"/>
        <v>0</v>
      </c>
    </row>
    <row r="33" spans="2:7" ht="15.75" customHeight="1" x14ac:dyDescent="0.2">
      <c r="B33" s="14"/>
      <c r="C33" s="14"/>
      <c r="D33" s="14"/>
      <c r="E33" s="132">
        <f t="shared" si="0"/>
        <v>0</v>
      </c>
      <c r="F33" s="133"/>
      <c r="G33" s="98">
        <f t="shared" si="1"/>
        <v>0</v>
      </c>
    </row>
    <row r="34" spans="2:7" ht="21" customHeight="1" x14ac:dyDescent="0.2">
      <c r="B34" s="220" t="s">
        <v>399</v>
      </c>
      <c r="C34" s="138"/>
      <c r="D34" s="138"/>
      <c r="E34" s="138"/>
      <c r="F34" s="139"/>
      <c r="G34" s="98">
        <f>SUM(G16:G33)</f>
        <v>0</v>
      </c>
    </row>
    <row r="35" spans="2:7" ht="15.75" customHeight="1" x14ac:dyDescent="0.2"/>
    <row r="36" spans="2:7" ht="28.5" customHeight="1" x14ac:dyDescent="0.2"/>
    <row r="37" spans="2:7" ht="15.75" customHeight="1" x14ac:dyDescent="0.2"/>
    <row r="38" spans="2:7" ht="15.75" customHeight="1" x14ac:dyDescent="0.2"/>
    <row r="39" spans="2:7" ht="15.75" customHeight="1" x14ac:dyDescent="0.2"/>
    <row r="40" spans="2:7" ht="15.75" customHeight="1" x14ac:dyDescent="0.2"/>
    <row r="41" spans="2:7" ht="15.75" customHeight="1" x14ac:dyDescent="0.2"/>
    <row r="42" spans="2:7" ht="15.75" customHeight="1" x14ac:dyDescent="0.2"/>
    <row r="43" spans="2:7" ht="15.75" customHeight="1" x14ac:dyDescent="0.2"/>
    <row r="44" spans="2:7" ht="15.75" customHeight="1" x14ac:dyDescent="0.2"/>
    <row r="45" spans="2:7" ht="15.75" customHeight="1" x14ac:dyDescent="0.2"/>
    <row r="46" spans="2:7" ht="15.75" customHeight="1" x14ac:dyDescent="0.2"/>
    <row r="47" spans="2:7" ht="15.75" customHeight="1" x14ac:dyDescent="0.2"/>
    <row r="48" spans="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C7:F7"/>
    <mergeCell ref="B34:F34"/>
    <mergeCell ref="B1:G1"/>
    <mergeCell ref="B2:G2"/>
    <mergeCell ref="C3:F3"/>
    <mergeCell ref="C4:F4"/>
    <mergeCell ref="C6:F6"/>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000"/>
  <sheetViews>
    <sheetView workbookViewId="0">
      <selection sqref="A1:R1"/>
    </sheetView>
  </sheetViews>
  <sheetFormatPr baseColWidth="10" defaultColWidth="12.6640625" defaultRowHeight="15" customHeight="1" x14ac:dyDescent="0.2"/>
  <cols>
    <col min="1" max="1" width="29.6640625" customWidth="1"/>
    <col min="2" max="2" width="10.33203125" customWidth="1"/>
    <col min="3" max="5" width="8.83203125" customWidth="1"/>
    <col min="6" max="6" width="11.33203125" customWidth="1"/>
    <col min="7" max="10" width="8.83203125" customWidth="1"/>
    <col min="11" max="11" width="11.33203125" customWidth="1"/>
    <col min="12" max="12" width="8.83203125" customWidth="1"/>
    <col min="13" max="13" width="8.5" customWidth="1"/>
    <col min="14" max="14" width="11.6640625" customWidth="1"/>
    <col min="15" max="15" width="11.5" customWidth="1"/>
    <col min="16" max="17" width="8.83203125" customWidth="1"/>
    <col min="18" max="18" width="41.6640625" customWidth="1"/>
    <col min="19" max="26" width="8.83203125" customWidth="1"/>
  </cols>
  <sheetData>
    <row r="1" spans="1:19" ht="27" x14ac:dyDescent="0.35">
      <c r="A1" s="151" t="s">
        <v>171</v>
      </c>
      <c r="B1" s="136"/>
      <c r="C1" s="136"/>
      <c r="D1" s="136"/>
      <c r="E1" s="136"/>
      <c r="F1" s="136"/>
      <c r="G1" s="136"/>
      <c r="H1" s="136"/>
      <c r="I1" s="136"/>
      <c r="J1" s="136"/>
      <c r="K1" s="136"/>
      <c r="L1" s="136"/>
      <c r="M1" s="136"/>
      <c r="N1" s="136"/>
      <c r="O1" s="136"/>
      <c r="P1" s="136"/>
      <c r="Q1" s="136"/>
      <c r="R1" s="136"/>
    </row>
    <row r="2" spans="1:19" ht="19" x14ac:dyDescent="0.25">
      <c r="H2" s="72" t="s">
        <v>2</v>
      </c>
      <c r="I2" s="157" t="s">
        <v>3</v>
      </c>
      <c r="J2" s="147"/>
      <c r="K2" s="147"/>
      <c r="L2" s="147"/>
      <c r="M2" s="147"/>
    </row>
    <row r="3" spans="1:19" ht="22" x14ac:dyDescent="0.3">
      <c r="G3" s="158" t="s">
        <v>172</v>
      </c>
      <c r="H3" s="136"/>
      <c r="I3" s="157" t="s">
        <v>173</v>
      </c>
      <c r="J3" s="147"/>
      <c r="K3" s="147"/>
      <c r="L3" s="147"/>
      <c r="M3" s="147"/>
    </row>
    <row r="5" spans="1:19" ht="42.75" customHeight="1" x14ac:dyDescent="0.2">
      <c r="A5" s="159" t="s">
        <v>174</v>
      </c>
      <c r="B5" s="160" t="s">
        <v>175</v>
      </c>
      <c r="C5" s="162" t="s">
        <v>176</v>
      </c>
      <c r="D5" s="163"/>
      <c r="E5" s="164"/>
      <c r="F5" s="165" t="s">
        <v>177</v>
      </c>
      <c r="G5" s="166"/>
      <c r="H5" s="162" t="s">
        <v>178</v>
      </c>
      <c r="I5" s="163"/>
      <c r="J5" s="164"/>
      <c r="K5" s="165" t="s">
        <v>177</v>
      </c>
      <c r="L5" s="166"/>
      <c r="M5" s="162" t="s">
        <v>179</v>
      </c>
      <c r="N5" s="163"/>
      <c r="O5" s="164"/>
      <c r="P5" s="165" t="s">
        <v>177</v>
      </c>
      <c r="Q5" s="166"/>
      <c r="R5" s="155" t="s">
        <v>180</v>
      </c>
      <c r="S5" s="73"/>
    </row>
    <row r="6" spans="1:19" ht="51" customHeight="1" x14ac:dyDescent="0.2">
      <c r="A6" s="154"/>
      <c r="B6" s="161"/>
      <c r="C6" s="74" t="s">
        <v>41</v>
      </c>
      <c r="D6" s="74" t="s">
        <v>43</v>
      </c>
      <c r="E6" s="57" t="s">
        <v>29</v>
      </c>
      <c r="F6" s="74" t="s">
        <v>181</v>
      </c>
      <c r="G6" s="75" t="s">
        <v>182</v>
      </c>
      <c r="H6" s="74" t="s">
        <v>41</v>
      </c>
      <c r="I6" s="74" t="s">
        <v>43</v>
      </c>
      <c r="J6" s="57" t="s">
        <v>29</v>
      </c>
      <c r="K6" s="74" t="s">
        <v>181</v>
      </c>
      <c r="L6" s="75" t="s">
        <v>182</v>
      </c>
      <c r="M6" s="74" t="s">
        <v>41</v>
      </c>
      <c r="N6" s="74" t="s">
        <v>43</v>
      </c>
      <c r="O6" s="57" t="s">
        <v>29</v>
      </c>
      <c r="P6" s="74" t="s">
        <v>181</v>
      </c>
      <c r="Q6" s="75" t="s">
        <v>182</v>
      </c>
      <c r="R6" s="156"/>
    </row>
    <row r="7" spans="1:19" x14ac:dyDescent="0.2">
      <c r="A7" s="76" t="s">
        <v>183</v>
      </c>
      <c r="B7" s="77">
        <v>475</v>
      </c>
      <c r="C7" s="76">
        <v>125</v>
      </c>
      <c r="D7" s="14">
        <v>25</v>
      </c>
      <c r="E7" s="14">
        <v>200</v>
      </c>
      <c r="F7" s="15">
        <v>2.6</v>
      </c>
      <c r="G7" s="78">
        <v>4</v>
      </c>
      <c r="H7" s="76">
        <v>25</v>
      </c>
      <c r="I7" s="14">
        <v>5</v>
      </c>
      <c r="J7" s="14">
        <v>5</v>
      </c>
      <c r="K7" s="15">
        <v>1.5</v>
      </c>
      <c r="L7" s="78">
        <v>2.5</v>
      </c>
      <c r="M7" s="76"/>
      <c r="N7" s="14"/>
      <c r="O7" s="14"/>
      <c r="P7" s="15"/>
      <c r="Q7" s="78"/>
      <c r="R7" s="79"/>
    </row>
    <row r="8" spans="1:19" x14ac:dyDescent="0.2">
      <c r="A8" s="76"/>
      <c r="B8" s="77"/>
      <c r="C8" s="76"/>
      <c r="D8" s="14"/>
      <c r="E8" s="14"/>
      <c r="F8" s="15"/>
      <c r="G8" s="78"/>
      <c r="H8" s="76"/>
      <c r="I8" s="14"/>
      <c r="J8" s="14"/>
      <c r="K8" s="15"/>
      <c r="L8" s="78"/>
      <c r="M8" s="76"/>
      <c r="N8" s="14"/>
      <c r="O8" s="14"/>
      <c r="P8" s="15"/>
      <c r="Q8" s="78"/>
      <c r="R8" s="79"/>
    </row>
    <row r="9" spans="1:19" x14ac:dyDescent="0.2">
      <c r="A9" s="76"/>
      <c r="B9" s="77"/>
      <c r="C9" s="76"/>
      <c r="D9" s="14"/>
      <c r="E9" s="14"/>
      <c r="F9" s="15"/>
      <c r="G9" s="78"/>
      <c r="H9" s="76"/>
      <c r="I9" s="14"/>
      <c r="J9" s="14"/>
      <c r="K9" s="15"/>
      <c r="L9" s="78"/>
      <c r="M9" s="76"/>
      <c r="N9" s="14"/>
      <c r="O9" s="14"/>
      <c r="P9" s="15"/>
      <c r="Q9" s="78"/>
      <c r="R9" s="79"/>
    </row>
    <row r="10" spans="1:19" x14ac:dyDescent="0.2">
      <c r="A10" s="76"/>
      <c r="B10" s="77"/>
      <c r="C10" s="76"/>
      <c r="D10" s="14"/>
      <c r="E10" s="14"/>
      <c r="F10" s="15"/>
      <c r="G10" s="78"/>
      <c r="H10" s="76"/>
      <c r="I10" s="14"/>
      <c r="J10" s="14"/>
      <c r="K10" s="15"/>
      <c r="L10" s="78"/>
      <c r="M10" s="76"/>
      <c r="N10" s="14"/>
      <c r="O10" s="14"/>
      <c r="P10" s="15"/>
      <c r="Q10" s="78"/>
      <c r="R10" s="79"/>
    </row>
    <row r="11" spans="1:19" x14ac:dyDescent="0.2">
      <c r="A11" s="76"/>
      <c r="B11" s="77"/>
      <c r="C11" s="76"/>
      <c r="D11" s="14"/>
      <c r="E11" s="14"/>
      <c r="F11" s="15"/>
      <c r="G11" s="78"/>
      <c r="H11" s="76"/>
      <c r="I11" s="14"/>
      <c r="J11" s="14"/>
      <c r="K11" s="15"/>
      <c r="L11" s="78"/>
      <c r="M11" s="76"/>
      <c r="N11" s="14"/>
      <c r="O11" s="14"/>
      <c r="P11" s="15"/>
      <c r="Q11" s="78"/>
      <c r="R11" s="79"/>
    </row>
    <row r="12" spans="1:19" x14ac:dyDescent="0.2">
      <c r="A12" s="76"/>
      <c r="B12" s="77"/>
      <c r="C12" s="76"/>
      <c r="D12" s="14"/>
      <c r="E12" s="14"/>
      <c r="F12" s="15"/>
      <c r="G12" s="78"/>
      <c r="H12" s="76"/>
      <c r="I12" s="14"/>
      <c r="J12" s="14"/>
      <c r="K12" s="15"/>
      <c r="L12" s="78"/>
      <c r="M12" s="76"/>
      <c r="N12" s="14"/>
      <c r="O12" s="14"/>
      <c r="P12" s="15"/>
      <c r="Q12" s="78"/>
      <c r="R12" s="79"/>
    </row>
    <row r="13" spans="1:19" x14ac:dyDescent="0.2">
      <c r="A13" s="76"/>
      <c r="B13" s="77"/>
      <c r="C13" s="76"/>
      <c r="D13" s="14"/>
      <c r="E13" s="14"/>
      <c r="F13" s="15"/>
      <c r="G13" s="78"/>
      <c r="H13" s="76"/>
      <c r="I13" s="14"/>
      <c r="J13" s="14"/>
      <c r="K13" s="15"/>
      <c r="L13" s="78"/>
      <c r="M13" s="76"/>
      <c r="N13" s="14"/>
      <c r="O13" s="14"/>
      <c r="P13" s="15"/>
      <c r="Q13" s="78"/>
      <c r="R13" s="79"/>
    </row>
    <row r="14" spans="1:19" x14ac:dyDescent="0.2">
      <c r="A14" s="76"/>
      <c r="B14" s="77"/>
      <c r="C14" s="76"/>
      <c r="D14" s="14"/>
      <c r="E14" s="14"/>
      <c r="F14" s="15"/>
      <c r="G14" s="78"/>
      <c r="H14" s="76"/>
      <c r="I14" s="14"/>
      <c r="J14" s="14"/>
      <c r="K14" s="15"/>
      <c r="L14" s="78"/>
      <c r="M14" s="76"/>
      <c r="N14" s="14"/>
      <c r="O14" s="14"/>
      <c r="P14" s="15"/>
      <c r="Q14" s="78"/>
      <c r="R14" s="79"/>
    </row>
    <row r="15" spans="1:19" x14ac:dyDescent="0.2">
      <c r="A15" s="76"/>
      <c r="B15" s="77"/>
      <c r="C15" s="76"/>
      <c r="D15" s="14"/>
      <c r="E15" s="14"/>
      <c r="F15" s="15"/>
      <c r="G15" s="78"/>
      <c r="H15" s="76"/>
      <c r="I15" s="14"/>
      <c r="J15" s="14"/>
      <c r="K15" s="15"/>
      <c r="L15" s="78"/>
      <c r="M15" s="76"/>
      <c r="N15" s="14"/>
      <c r="O15" s="14"/>
      <c r="P15" s="15"/>
      <c r="Q15" s="78"/>
      <c r="R15" s="79"/>
    </row>
    <row r="16" spans="1:19" x14ac:dyDescent="0.2">
      <c r="A16" s="76"/>
      <c r="B16" s="77"/>
      <c r="C16" s="76"/>
      <c r="D16" s="14"/>
      <c r="E16" s="14"/>
      <c r="F16" s="15"/>
      <c r="G16" s="78"/>
      <c r="H16" s="76"/>
      <c r="I16" s="14"/>
      <c r="J16" s="14"/>
      <c r="K16" s="15"/>
      <c r="L16" s="78"/>
      <c r="M16" s="76"/>
      <c r="N16" s="14"/>
      <c r="O16" s="14"/>
      <c r="P16" s="15"/>
      <c r="Q16" s="78"/>
      <c r="R16" s="79"/>
    </row>
    <row r="17" spans="1:20" x14ac:dyDescent="0.2">
      <c r="A17" s="76"/>
      <c r="B17" s="77"/>
      <c r="C17" s="76"/>
      <c r="D17" s="14"/>
      <c r="E17" s="14"/>
      <c r="F17" s="15"/>
      <c r="G17" s="78"/>
      <c r="H17" s="76"/>
      <c r="I17" s="14"/>
      <c r="J17" s="14"/>
      <c r="K17" s="15"/>
      <c r="L17" s="78"/>
      <c r="M17" s="76"/>
      <c r="N17" s="14"/>
      <c r="O17" s="14"/>
      <c r="P17" s="15"/>
      <c r="Q17" s="78"/>
      <c r="R17" s="79"/>
    </row>
    <row r="18" spans="1:20" x14ac:dyDescent="0.2">
      <c r="A18" s="76"/>
      <c r="B18" s="77"/>
      <c r="C18" s="76"/>
      <c r="D18" s="14"/>
      <c r="E18" s="14"/>
      <c r="F18" s="15"/>
      <c r="G18" s="78"/>
      <c r="H18" s="76"/>
      <c r="I18" s="14"/>
      <c r="J18" s="14"/>
      <c r="K18" s="15"/>
      <c r="L18" s="78"/>
      <c r="M18" s="76"/>
      <c r="N18" s="14"/>
      <c r="O18" s="14"/>
      <c r="P18" s="15"/>
      <c r="Q18" s="78"/>
      <c r="R18" s="79"/>
    </row>
    <row r="19" spans="1:20" x14ac:dyDescent="0.2">
      <c r="A19" s="76"/>
      <c r="B19" s="77"/>
      <c r="C19" s="76"/>
      <c r="D19" s="14"/>
      <c r="E19" s="14"/>
      <c r="F19" s="15"/>
      <c r="G19" s="78"/>
      <c r="H19" s="76"/>
      <c r="I19" s="14"/>
      <c r="J19" s="14"/>
      <c r="K19" s="15"/>
      <c r="L19" s="78"/>
      <c r="M19" s="76"/>
      <c r="N19" s="14"/>
      <c r="O19" s="14"/>
      <c r="P19" s="15"/>
      <c r="Q19" s="78"/>
      <c r="R19" s="79"/>
    </row>
    <row r="20" spans="1:20" x14ac:dyDescent="0.2">
      <c r="A20" s="76"/>
      <c r="B20" s="77"/>
      <c r="C20" s="76"/>
      <c r="D20" s="14"/>
      <c r="E20" s="14"/>
      <c r="F20" s="15"/>
      <c r="G20" s="78"/>
      <c r="H20" s="76"/>
      <c r="I20" s="14"/>
      <c r="J20" s="14"/>
      <c r="K20" s="15"/>
      <c r="L20" s="78"/>
      <c r="M20" s="76"/>
      <c r="N20" s="14"/>
      <c r="O20" s="14"/>
      <c r="P20" s="15"/>
      <c r="Q20" s="78"/>
      <c r="R20" s="79"/>
    </row>
    <row r="21" spans="1:20" ht="15.75" customHeight="1" x14ac:dyDescent="0.2">
      <c r="A21" s="80"/>
      <c r="B21" s="81"/>
      <c r="C21" s="80"/>
      <c r="D21" s="82"/>
      <c r="E21" s="82"/>
      <c r="F21" s="83"/>
      <c r="G21" s="84"/>
      <c r="H21" s="80"/>
      <c r="I21" s="82"/>
      <c r="J21" s="82"/>
      <c r="K21" s="83"/>
      <c r="L21" s="84"/>
      <c r="M21" s="80"/>
      <c r="N21" s="82"/>
      <c r="O21" s="82"/>
      <c r="P21" s="83"/>
      <c r="Q21" s="84"/>
      <c r="R21" s="85"/>
    </row>
    <row r="22" spans="1:20" ht="15.75" customHeight="1" x14ac:dyDescent="0.2">
      <c r="A22" s="86" t="s">
        <v>184</v>
      </c>
      <c r="B22" s="39">
        <f t="shared" ref="B22:E22" si="0">SUM(B7:B21)</f>
        <v>475</v>
      </c>
      <c r="C22" s="39">
        <f t="shared" si="0"/>
        <v>125</v>
      </c>
      <c r="D22" s="39">
        <f t="shared" si="0"/>
        <v>25</v>
      </c>
      <c r="E22" s="39">
        <f t="shared" si="0"/>
        <v>200</v>
      </c>
      <c r="F22" s="39"/>
      <c r="G22" s="39"/>
      <c r="H22" s="39">
        <f t="shared" ref="H22:J22" si="1">SUM(H7:H21)</f>
        <v>25</v>
      </c>
      <c r="I22" s="39">
        <f t="shared" si="1"/>
        <v>5</v>
      </c>
      <c r="J22" s="39">
        <f t="shared" si="1"/>
        <v>5</v>
      </c>
      <c r="K22" s="39"/>
      <c r="L22" s="39"/>
      <c r="M22" s="39">
        <f t="shared" ref="M22:O22" si="2">SUM(M7:M21)</f>
        <v>0</v>
      </c>
      <c r="N22" s="39">
        <f t="shared" si="2"/>
        <v>0</v>
      </c>
      <c r="O22" s="39">
        <f t="shared" si="2"/>
        <v>0</v>
      </c>
      <c r="P22" s="39"/>
      <c r="Q22" s="39"/>
      <c r="R22" s="87">
        <f>SUM(R7:R21)</f>
        <v>0</v>
      </c>
    </row>
    <row r="23" spans="1:20" ht="15.75" customHeight="1" x14ac:dyDescent="0.2"/>
    <row r="24" spans="1:20" ht="15.75" customHeight="1" x14ac:dyDescent="0.2"/>
    <row r="25" spans="1:20" ht="15.75" customHeight="1" x14ac:dyDescent="0.2"/>
    <row r="26" spans="1:20" ht="15.75" customHeight="1" x14ac:dyDescent="0.2"/>
    <row r="27" spans="1:20" ht="15.75" customHeight="1" x14ac:dyDescent="0.2"/>
    <row r="28" spans="1:20" ht="15.75" customHeight="1" x14ac:dyDescent="0.2"/>
    <row r="29" spans="1:20" ht="15.75" customHeight="1" x14ac:dyDescent="0.2">
      <c r="T29" s="88"/>
    </row>
    <row r="30" spans="1:20" ht="15.75" customHeight="1" x14ac:dyDescent="0.2"/>
    <row r="31" spans="1:20" ht="15.75" customHeight="1" x14ac:dyDescent="0.2"/>
    <row r="32" spans="1:2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3">
    <mergeCell ref="R5:R6"/>
    <mergeCell ref="A1:R1"/>
    <mergeCell ref="I2:M2"/>
    <mergeCell ref="G3:H3"/>
    <mergeCell ref="I3:M3"/>
    <mergeCell ref="A5:A6"/>
    <mergeCell ref="B5:B6"/>
    <mergeCell ref="C5:E5"/>
    <mergeCell ref="F5:G5"/>
    <mergeCell ref="H5:J5"/>
    <mergeCell ref="K5:L5"/>
    <mergeCell ref="M5:O5"/>
    <mergeCell ref="P5:Q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1000"/>
  <sheetViews>
    <sheetView topLeftCell="A8" workbookViewId="0"/>
  </sheetViews>
  <sheetFormatPr baseColWidth="10" defaultColWidth="12.6640625" defaultRowHeight="15" customHeight="1" x14ac:dyDescent="0.2"/>
  <cols>
    <col min="1" max="26" width="8.83203125" customWidth="1"/>
  </cols>
  <sheetData>
    <row r="1" spans="2:18" ht="27" x14ac:dyDescent="0.35">
      <c r="B1" s="1"/>
      <c r="C1" s="1"/>
      <c r="D1" s="1"/>
      <c r="E1" s="151" t="s">
        <v>185</v>
      </c>
      <c r="F1" s="136"/>
      <c r="G1" s="136"/>
      <c r="H1" s="136"/>
      <c r="I1" s="136"/>
      <c r="J1" s="136"/>
      <c r="K1" s="136"/>
      <c r="L1" s="136"/>
      <c r="M1" s="1"/>
      <c r="N1" s="1"/>
      <c r="O1" s="1"/>
      <c r="P1" s="1"/>
      <c r="Q1" s="1"/>
      <c r="R1" s="1"/>
    </row>
    <row r="2" spans="2:18" ht="19" x14ac:dyDescent="0.25">
      <c r="G2" s="72" t="s">
        <v>2</v>
      </c>
      <c r="H2" s="157" t="s">
        <v>3</v>
      </c>
      <c r="I2" s="147"/>
      <c r="J2" s="147"/>
      <c r="K2" s="147"/>
      <c r="L2" s="147"/>
    </row>
    <row r="3" spans="2:18" ht="22" x14ac:dyDescent="0.3">
      <c r="F3" s="158" t="s">
        <v>172</v>
      </c>
      <c r="G3" s="136"/>
      <c r="H3" s="157" t="s">
        <v>173</v>
      </c>
      <c r="I3" s="147"/>
      <c r="J3" s="147"/>
      <c r="K3" s="147"/>
      <c r="L3" s="147"/>
    </row>
    <row r="6" spans="2:18" ht="14.25" customHeight="1" x14ac:dyDescent="0.2">
      <c r="D6" s="175" t="s">
        <v>186</v>
      </c>
      <c r="E6" s="144"/>
      <c r="F6" s="144"/>
      <c r="G6" s="144"/>
      <c r="H6" s="144"/>
      <c r="I6" s="144"/>
      <c r="J6" s="144"/>
      <c r="K6" s="144"/>
      <c r="L6" s="144"/>
      <c r="M6" s="176"/>
      <c r="N6" s="89"/>
      <c r="O6" s="89"/>
      <c r="P6" s="89"/>
    </row>
    <row r="7" spans="2:18" x14ac:dyDescent="0.2">
      <c r="D7" s="154"/>
      <c r="E7" s="136"/>
      <c r="F7" s="136"/>
      <c r="G7" s="136"/>
      <c r="H7" s="136"/>
      <c r="I7" s="136"/>
      <c r="J7" s="136"/>
      <c r="K7" s="136"/>
      <c r="L7" s="136"/>
      <c r="M7" s="156"/>
      <c r="N7" s="89"/>
      <c r="O7" s="89"/>
      <c r="P7" s="89"/>
    </row>
    <row r="8" spans="2:18" ht="33.75" customHeight="1" x14ac:dyDescent="0.2">
      <c r="D8" s="172"/>
      <c r="E8" s="173"/>
      <c r="F8" s="173"/>
      <c r="G8" s="173"/>
      <c r="H8" s="173"/>
      <c r="I8" s="173"/>
      <c r="J8" s="173"/>
      <c r="K8" s="173"/>
      <c r="L8" s="173"/>
      <c r="M8" s="174"/>
      <c r="N8" s="89"/>
      <c r="O8" s="89"/>
      <c r="P8" s="89"/>
    </row>
    <row r="9" spans="2:18" ht="17" x14ac:dyDescent="0.2">
      <c r="D9" s="168" t="s">
        <v>187</v>
      </c>
      <c r="E9" s="138"/>
      <c r="F9" s="138"/>
      <c r="G9" s="138"/>
      <c r="H9" s="138"/>
      <c r="I9" s="138"/>
      <c r="J9" s="139"/>
      <c r="K9" s="90" t="s">
        <v>188</v>
      </c>
      <c r="L9" s="90" t="s">
        <v>189</v>
      </c>
      <c r="M9" s="91" t="s">
        <v>190</v>
      </c>
      <c r="N9" s="89"/>
      <c r="O9" s="89"/>
      <c r="P9" s="89"/>
    </row>
    <row r="10" spans="2:18" ht="16" x14ac:dyDescent="0.2">
      <c r="D10" s="167" t="s">
        <v>191</v>
      </c>
      <c r="E10" s="138"/>
      <c r="F10" s="138"/>
      <c r="G10" s="138"/>
      <c r="H10" s="138"/>
      <c r="I10" s="138"/>
      <c r="J10" s="139"/>
      <c r="K10" s="92" t="s">
        <v>192</v>
      </c>
      <c r="L10" s="92"/>
      <c r="M10" s="93"/>
      <c r="N10" s="89"/>
      <c r="O10" s="89"/>
      <c r="P10" s="89"/>
    </row>
    <row r="11" spans="2:18" ht="16" x14ac:dyDescent="0.2">
      <c r="D11" s="167" t="s">
        <v>193</v>
      </c>
      <c r="E11" s="138"/>
      <c r="F11" s="138"/>
      <c r="G11" s="138"/>
      <c r="H11" s="138"/>
      <c r="I11" s="138"/>
      <c r="J11" s="139"/>
      <c r="K11" s="92" t="s">
        <v>192</v>
      </c>
      <c r="L11" s="92"/>
      <c r="M11" s="93"/>
    </row>
    <row r="12" spans="2:18" ht="16" x14ac:dyDescent="0.2">
      <c r="D12" s="167" t="s">
        <v>194</v>
      </c>
      <c r="E12" s="138"/>
      <c r="F12" s="138"/>
      <c r="G12" s="138"/>
      <c r="H12" s="138"/>
      <c r="I12" s="138"/>
      <c r="J12" s="139"/>
      <c r="K12" s="92" t="s">
        <v>192</v>
      </c>
      <c r="L12" s="92"/>
      <c r="M12" s="93"/>
    </row>
    <row r="13" spans="2:18" ht="17" x14ac:dyDescent="0.2">
      <c r="D13" s="168" t="s">
        <v>195</v>
      </c>
      <c r="E13" s="138"/>
      <c r="F13" s="138"/>
      <c r="G13" s="138"/>
      <c r="H13" s="138"/>
      <c r="I13" s="138"/>
      <c r="J13" s="139"/>
      <c r="K13" s="90" t="s">
        <v>188</v>
      </c>
      <c r="L13" s="90" t="s">
        <v>189</v>
      </c>
      <c r="M13" s="91" t="s">
        <v>190</v>
      </c>
    </row>
    <row r="14" spans="2:18" ht="16" x14ac:dyDescent="0.2">
      <c r="D14" s="167" t="s">
        <v>196</v>
      </c>
      <c r="E14" s="138"/>
      <c r="F14" s="138"/>
      <c r="G14" s="138"/>
      <c r="H14" s="138"/>
      <c r="I14" s="138"/>
      <c r="J14" s="139"/>
      <c r="K14" s="94" t="s">
        <v>197</v>
      </c>
      <c r="L14" s="92"/>
      <c r="M14" s="93"/>
    </row>
    <row r="15" spans="2:18" ht="16" x14ac:dyDescent="0.2">
      <c r="D15" s="167" t="s">
        <v>198</v>
      </c>
      <c r="E15" s="138"/>
      <c r="F15" s="138"/>
      <c r="G15" s="138"/>
      <c r="H15" s="138"/>
      <c r="I15" s="138"/>
      <c r="J15" s="139"/>
      <c r="K15" s="94" t="s">
        <v>197</v>
      </c>
      <c r="L15" s="92"/>
      <c r="M15" s="93"/>
    </row>
    <row r="16" spans="2:18" ht="16" x14ac:dyDescent="0.2">
      <c r="D16" s="167" t="s">
        <v>199</v>
      </c>
      <c r="E16" s="138"/>
      <c r="F16" s="138"/>
      <c r="G16" s="138"/>
      <c r="H16" s="138"/>
      <c r="I16" s="138"/>
      <c r="J16" s="139"/>
      <c r="K16" s="94" t="s">
        <v>197</v>
      </c>
      <c r="L16" s="92"/>
      <c r="M16" s="93"/>
    </row>
    <row r="17" spans="4:13" ht="16" x14ac:dyDescent="0.2">
      <c r="D17" s="167" t="s">
        <v>200</v>
      </c>
      <c r="E17" s="138"/>
      <c r="F17" s="138"/>
      <c r="G17" s="138"/>
      <c r="H17" s="138"/>
      <c r="I17" s="138"/>
      <c r="J17" s="139"/>
      <c r="K17" s="94" t="s">
        <v>197</v>
      </c>
      <c r="L17" s="92"/>
      <c r="M17" s="93"/>
    </row>
    <row r="18" spans="4:13" ht="16" x14ac:dyDescent="0.2">
      <c r="D18" s="167" t="s">
        <v>201</v>
      </c>
      <c r="E18" s="138"/>
      <c r="F18" s="138"/>
      <c r="G18" s="138"/>
      <c r="H18" s="138"/>
      <c r="I18" s="138"/>
      <c r="J18" s="139"/>
      <c r="K18" s="94" t="s">
        <v>197</v>
      </c>
      <c r="L18" s="92"/>
      <c r="M18" s="93"/>
    </row>
    <row r="19" spans="4:13" ht="16" x14ac:dyDescent="0.2">
      <c r="D19" s="167" t="s">
        <v>202</v>
      </c>
      <c r="E19" s="138"/>
      <c r="F19" s="138"/>
      <c r="G19" s="138"/>
      <c r="H19" s="138"/>
      <c r="I19" s="138"/>
      <c r="J19" s="139"/>
      <c r="K19" s="94" t="s">
        <v>197</v>
      </c>
      <c r="L19" s="92"/>
      <c r="M19" s="93"/>
    </row>
    <row r="20" spans="4:13" ht="16" x14ac:dyDescent="0.2">
      <c r="D20" s="167" t="s">
        <v>203</v>
      </c>
      <c r="E20" s="138"/>
      <c r="F20" s="138"/>
      <c r="G20" s="138"/>
      <c r="H20" s="138"/>
      <c r="I20" s="138"/>
      <c r="J20" s="139"/>
      <c r="K20" s="94" t="s">
        <v>197</v>
      </c>
      <c r="L20" s="92"/>
      <c r="M20" s="93"/>
    </row>
    <row r="21" spans="4:13" ht="15.75" customHeight="1" x14ac:dyDescent="0.2">
      <c r="D21" s="169" t="s">
        <v>204</v>
      </c>
      <c r="E21" s="170"/>
      <c r="F21" s="170"/>
      <c r="G21" s="170"/>
      <c r="H21" s="170"/>
      <c r="I21" s="170"/>
      <c r="J21" s="170"/>
      <c r="K21" s="170"/>
      <c r="L21" s="170"/>
      <c r="M21" s="171"/>
    </row>
    <row r="22" spans="4:13" ht="15.75" customHeight="1" x14ac:dyDescent="0.2">
      <c r="D22" s="154"/>
      <c r="E22" s="136"/>
      <c r="F22" s="136"/>
      <c r="G22" s="136"/>
      <c r="H22" s="136"/>
      <c r="I22" s="136"/>
      <c r="J22" s="136"/>
      <c r="K22" s="136"/>
      <c r="L22" s="136"/>
      <c r="M22" s="156"/>
    </row>
    <row r="23" spans="4:13" ht="15.75" customHeight="1" x14ac:dyDescent="0.2">
      <c r="D23" s="172"/>
      <c r="E23" s="173"/>
      <c r="F23" s="173"/>
      <c r="G23" s="173"/>
      <c r="H23" s="173"/>
      <c r="I23" s="173"/>
      <c r="J23" s="173"/>
      <c r="K23" s="173"/>
      <c r="L23" s="173"/>
      <c r="M23" s="174"/>
    </row>
    <row r="24" spans="4:13" ht="15.75" customHeight="1" x14ac:dyDescent="0.2">
      <c r="D24" s="168" t="s">
        <v>205</v>
      </c>
      <c r="E24" s="138"/>
      <c r="F24" s="138"/>
      <c r="G24" s="138"/>
      <c r="H24" s="138"/>
      <c r="I24" s="138"/>
      <c r="J24" s="139"/>
      <c r="K24" s="90" t="s">
        <v>188</v>
      </c>
      <c r="L24" s="90" t="s">
        <v>189</v>
      </c>
      <c r="M24" s="91" t="s">
        <v>190</v>
      </c>
    </row>
    <row r="25" spans="4:13" ht="15.75" customHeight="1" x14ac:dyDescent="0.2">
      <c r="D25" s="167" t="s">
        <v>206</v>
      </c>
      <c r="E25" s="138"/>
      <c r="F25" s="138"/>
      <c r="G25" s="138"/>
      <c r="H25" s="138"/>
      <c r="I25" s="138"/>
      <c r="J25" s="139"/>
      <c r="K25" s="92"/>
      <c r="L25" s="92" t="s">
        <v>192</v>
      </c>
      <c r="M25" s="93"/>
    </row>
    <row r="26" spans="4:13" ht="15.75" customHeight="1" x14ac:dyDescent="0.2">
      <c r="D26" s="167" t="s">
        <v>207</v>
      </c>
      <c r="E26" s="138"/>
      <c r="F26" s="138"/>
      <c r="G26" s="138"/>
      <c r="H26" s="138"/>
      <c r="I26" s="138"/>
      <c r="J26" s="139"/>
      <c r="K26" s="92"/>
      <c r="L26" s="92" t="s">
        <v>192</v>
      </c>
      <c r="M26" s="93"/>
    </row>
    <row r="27" spans="4:13" ht="15.75" customHeight="1" x14ac:dyDescent="0.2">
      <c r="D27" s="168" t="s">
        <v>208</v>
      </c>
      <c r="E27" s="138"/>
      <c r="F27" s="138"/>
      <c r="G27" s="138"/>
      <c r="H27" s="138"/>
      <c r="I27" s="138"/>
      <c r="J27" s="139"/>
      <c r="K27" s="90" t="s">
        <v>188</v>
      </c>
      <c r="L27" s="90" t="s">
        <v>189</v>
      </c>
      <c r="M27" s="91" t="s">
        <v>190</v>
      </c>
    </row>
    <row r="28" spans="4:13" ht="15.75" customHeight="1" x14ac:dyDescent="0.2">
      <c r="D28" s="167" t="s">
        <v>209</v>
      </c>
      <c r="E28" s="138"/>
      <c r="F28" s="138"/>
      <c r="G28" s="138"/>
      <c r="H28" s="138"/>
      <c r="I28" s="138"/>
      <c r="J28" s="139"/>
      <c r="K28" s="92"/>
      <c r="L28" s="92" t="s">
        <v>192</v>
      </c>
      <c r="M28" s="93"/>
    </row>
    <row r="29" spans="4:13" ht="15.75" customHeight="1" x14ac:dyDescent="0.2">
      <c r="D29" s="167" t="s">
        <v>210</v>
      </c>
      <c r="E29" s="138"/>
      <c r="F29" s="138"/>
      <c r="G29" s="138"/>
      <c r="H29" s="138"/>
      <c r="I29" s="138"/>
      <c r="J29" s="139"/>
      <c r="K29" s="92"/>
      <c r="L29" s="92" t="s">
        <v>192</v>
      </c>
      <c r="M29" s="93"/>
    </row>
    <row r="30" spans="4:13" ht="15.75" customHeight="1" x14ac:dyDescent="0.2">
      <c r="D30" s="168" t="s">
        <v>211</v>
      </c>
      <c r="E30" s="138"/>
      <c r="F30" s="138"/>
      <c r="G30" s="138"/>
      <c r="H30" s="138"/>
      <c r="I30" s="138"/>
      <c r="J30" s="139"/>
      <c r="K30" s="90" t="s">
        <v>188</v>
      </c>
      <c r="L30" s="90" t="s">
        <v>189</v>
      </c>
      <c r="M30" s="91" t="s">
        <v>190</v>
      </c>
    </row>
    <row r="31" spans="4:13" ht="15.75" customHeight="1" x14ac:dyDescent="0.2">
      <c r="D31" s="167" t="s">
        <v>212</v>
      </c>
      <c r="E31" s="138"/>
      <c r="F31" s="138"/>
      <c r="G31" s="138"/>
      <c r="H31" s="138"/>
      <c r="I31" s="138"/>
      <c r="J31" s="139"/>
      <c r="K31" s="92" t="s">
        <v>192</v>
      </c>
      <c r="L31" s="92"/>
      <c r="M31" s="93"/>
    </row>
    <row r="32" spans="4:13" ht="15.75" customHeight="1" x14ac:dyDescent="0.2">
      <c r="D32" s="167" t="s">
        <v>213</v>
      </c>
      <c r="E32" s="138"/>
      <c r="F32" s="138"/>
      <c r="G32" s="138"/>
      <c r="H32" s="138"/>
      <c r="I32" s="138"/>
      <c r="J32" s="139"/>
      <c r="K32" s="92"/>
      <c r="L32" s="92" t="s">
        <v>192</v>
      </c>
      <c r="M32" s="93"/>
    </row>
    <row r="33" spans="4:13" ht="15.75" customHeight="1" x14ac:dyDescent="0.2">
      <c r="D33" s="167" t="s">
        <v>214</v>
      </c>
      <c r="E33" s="138"/>
      <c r="F33" s="138"/>
      <c r="G33" s="138"/>
      <c r="H33" s="138"/>
      <c r="I33" s="138"/>
      <c r="J33" s="139"/>
      <c r="K33" s="14"/>
      <c r="L33" s="14" t="s">
        <v>192</v>
      </c>
      <c r="M33" s="77"/>
    </row>
    <row r="34" spans="4:13" ht="15.75" customHeight="1" x14ac:dyDescent="0.2">
      <c r="D34" s="168" t="s">
        <v>215</v>
      </c>
      <c r="E34" s="138"/>
      <c r="F34" s="138"/>
      <c r="G34" s="138"/>
      <c r="H34" s="138"/>
      <c r="I34" s="138"/>
      <c r="J34" s="139"/>
      <c r="K34" s="90" t="s">
        <v>188</v>
      </c>
      <c r="L34" s="90" t="s">
        <v>189</v>
      </c>
      <c r="M34" s="91" t="s">
        <v>190</v>
      </c>
    </row>
    <row r="35" spans="4:13" ht="15.75" customHeight="1" x14ac:dyDescent="0.2">
      <c r="D35" s="167" t="s">
        <v>216</v>
      </c>
      <c r="E35" s="138"/>
      <c r="F35" s="138"/>
      <c r="G35" s="138"/>
      <c r="H35" s="138"/>
      <c r="I35" s="138"/>
      <c r="J35" s="139"/>
      <c r="K35" s="92"/>
      <c r="L35" s="92" t="s">
        <v>192</v>
      </c>
      <c r="M35" s="93"/>
    </row>
    <row r="36" spans="4:13" ht="15.75" customHeight="1" x14ac:dyDescent="0.2">
      <c r="D36" s="167" t="s">
        <v>217</v>
      </c>
      <c r="E36" s="138"/>
      <c r="F36" s="138"/>
      <c r="G36" s="138"/>
      <c r="H36" s="138"/>
      <c r="I36" s="138"/>
      <c r="J36" s="139"/>
      <c r="K36" s="92"/>
      <c r="L36" s="92" t="s">
        <v>192</v>
      </c>
      <c r="M36" s="93"/>
    </row>
    <row r="37" spans="4:13" ht="14.25" customHeight="1" x14ac:dyDescent="0.2">
      <c r="D37" s="168" t="s">
        <v>218</v>
      </c>
      <c r="E37" s="138"/>
      <c r="F37" s="138"/>
      <c r="G37" s="138"/>
      <c r="H37" s="138"/>
      <c r="I37" s="138"/>
      <c r="J37" s="139"/>
      <c r="K37" s="90" t="s">
        <v>188</v>
      </c>
      <c r="L37" s="90" t="s">
        <v>189</v>
      </c>
      <c r="M37" s="91" t="s">
        <v>190</v>
      </c>
    </row>
    <row r="38" spans="4:13" ht="15.75" customHeight="1" x14ac:dyDescent="0.2">
      <c r="D38" s="167" t="s">
        <v>219</v>
      </c>
      <c r="E38" s="138"/>
      <c r="F38" s="138"/>
      <c r="G38" s="138"/>
      <c r="H38" s="138"/>
      <c r="I38" s="138"/>
      <c r="J38" s="139"/>
      <c r="K38" s="92"/>
      <c r="L38" s="92" t="s">
        <v>192</v>
      </c>
      <c r="M38" s="93"/>
    </row>
    <row r="39" spans="4:13" ht="15.75" customHeight="1" x14ac:dyDescent="0.2">
      <c r="D39" s="167" t="s">
        <v>220</v>
      </c>
      <c r="E39" s="138"/>
      <c r="F39" s="138"/>
      <c r="G39" s="138"/>
      <c r="H39" s="138"/>
      <c r="I39" s="138"/>
      <c r="J39" s="139"/>
      <c r="K39" s="92"/>
      <c r="L39" s="92"/>
      <c r="M39" s="93" t="s">
        <v>192</v>
      </c>
    </row>
    <row r="40" spans="4:13" ht="15.75" customHeight="1" x14ac:dyDescent="0.2">
      <c r="D40" s="168" t="s">
        <v>221</v>
      </c>
      <c r="E40" s="138"/>
      <c r="F40" s="138"/>
      <c r="G40" s="138"/>
      <c r="H40" s="138"/>
      <c r="I40" s="138"/>
      <c r="J40" s="139"/>
      <c r="K40" s="90" t="s">
        <v>188</v>
      </c>
      <c r="L40" s="90" t="s">
        <v>189</v>
      </c>
      <c r="M40" s="91" t="s">
        <v>190</v>
      </c>
    </row>
    <row r="41" spans="4:13" ht="15.75" customHeight="1" x14ac:dyDescent="0.2">
      <c r="D41" s="167" t="s">
        <v>187</v>
      </c>
      <c r="E41" s="138"/>
      <c r="F41" s="138"/>
      <c r="G41" s="138"/>
      <c r="H41" s="138"/>
      <c r="I41" s="138"/>
      <c r="J41" s="139"/>
      <c r="K41" s="92"/>
      <c r="L41" s="92" t="s">
        <v>192</v>
      </c>
      <c r="M41" s="93"/>
    </row>
    <row r="42" spans="4:13" ht="15.75" customHeight="1" x14ac:dyDescent="0.2">
      <c r="D42" s="167" t="s">
        <v>222</v>
      </c>
      <c r="E42" s="138"/>
      <c r="F42" s="138"/>
      <c r="G42" s="138"/>
      <c r="H42" s="138"/>
      <c r="I42" s="138"/>
      <c r="J42" s="139"/>
      <c r="K42" s="92"/>
      <c r="L42" s="92" t="s">
        <v>192</v>
      </c>
      <c r="M42" s="93"/>
    </row>
    <row r="43" spans="4:13" ht="15.75" customHeight="1" x14ac:dyDescent="0.2">
      <c r="D43" s="168" t="s">
        <v>223</v>
      </c>
      <c r="E43" s="138"/>
      <c r="F43" s="138"/>
      <c r="G43" s="138"/>
      <c r="H43" s="138"/>
      <c r="I43" s="138"/>
      <c r="J43" s="139"/>
      <c r="K43" s="90" t="s">
        <v>188</v>
      </c>
      <c r="L43" s="90" t="s">
        <v>189</v>
      </c>
      <c r="M43" s="91" t="s">
        <v>190</v>
      </c>
    </row>
    <row r="44" spans="4:13" ht="15.75" customHeight="1" x14ac:dyDescent="0.2">
      <c r="D44" s="167" t="s">
        <v>224</v>
      </c>
      <c r="E44" s="138"/>
      <c r="F44" s="138"/>
      <c r="G44" s="138"/>
      <c r="H44" s="138"/>
      <c r="I44" s="138"/>
      <c r="J44" s="139"/>
      <c r="K44" s="92" t="s">
        <v>192</v>
      </c>
      <c r="L44" s="92"/>
      <c r="M44" s="93"/>
    </row>
    <row r="45" spans="4:13" ht="15.75" customHeight="1" x14ac:dyDescent="0.2">
      <c r="D45" s="167" t="s">
        <v>225</v>
      </c>
      <c r="E45" s="138"/>
      <c r="F45" s="138"/>
      <c r="G45" s="138"/>
      <c r="H45" s="138"/>
      <c r="I45" s="138"/>
      <c r="J45" s="139"/>
      <c r="K45" s="92" t="s">
        <v>192</v>
      </c>
      <c r="L45" s="92"/>
      <c r="M45" s="93"/>
    </row>
    <row r="46" spans="4:13" ht="15.75" customHeight="1" x14ac:dyDescent="0.2">
      <c r="D46" s="168" t="s">
        <v>226</v>
      </c>
      <c r="E46" s="138"/>
      <c r="F46" s="138"/>
      <c r="G46" s="138"/>
      <c r="H46" s="138"/>
      <c r="I46" s="138"/>
      <c r="J46" s="139"/>
      <c r="K46" s="90" t="s">
        <v>188</v>
      </c>
      <c r="L46" s="90" t="s">
        <v>189</v>
      </c>
      <c r="M46" s="91" t="s">
        <v>190</v>
      </c>
    </row>
    <row r="47" spans="4:13" ht="15.75" customHeight="1" x14ac:dyDescent="0.2">
      <c r="D47" s="167" t="s">
        <v>227</v>
      </c>
      <c r="E47" s="138"/>
      <c r="F47" s="138"/>
      <c r="G47" s="138"/>
      <c r="H47" s="138"/>
      <c r="I47" s="138"/>
      <c r="J47" s="139"/>
      <c r="K47" s="92"/>
      <c r="L47" s="92" t="s">
        <v>192</v>
      </c>
      <c r="M47" s="93"/>
    </row>
    <row r="48" spans="4:13" ht="15.75" customHeight="1" x14ac:dyDescent="0.2">
      <c r="D48" s="167" t="s">
        <v>228</v>
      </c>
      <c r="E48" s="138"/>
      <c r="F48" s="138"/>
      <c r="G48" s="138"/>
      <c r="H48" s="138"/>
      <c r="I48" s="138"/>
      <c r="J48" s="139"/>
      <c r="K48" s="92"/>
      <c r="L48" s="92" t="s">
        <v>192</v>
      </c>
      <c r="M48" s="93"/>
    </row>
    <row r="49" spans="4:13" ht="15.75" customHeight="1" x14ac:dyDescent="0.2">
      <c r="D49" s="168" t="s">
        <v>229</v>
      </c>
      <c r="E49" s="138"/>
      <c r="F49" s="138"/>
      <c r="G49" s="138"/>
      <c r="H49" s="138"/>
      <c r="I49" s="138"/>
      <c r="J49" s="139"/>
      <c r="K49" s="90" t="s">
        <v>188</v>
      </c>
      <c r="L49" s="90" t="s">
        <v>189</v>
      </c>
      <c r="M49" s="91" t="s">
        <v>190</v>
      </c>
    </row>
    <row r="50" spans="4:13" ht="15.75" customHeight="1" x14ac:dyDescent="0.2">
      <c r="D50" s="167" t="s">
        <v>230</v>
      </c>
      <c r="E50" s="138"/>
      <c r="F50" s="138"/>
      <c r="G50" s="138"/>
      <c r="H50" s="138"/>
      <c r="I50" s="138"/>
      <c r="J50" s="139"/>
      <c r="K50" s="92" t="s">
        <v>192</v>
      </c>
      <c r="L50" s="92"/>
      <c r="M50" s="93"/>
    </row>
    <row r="51" spans="4:13" ht="15.75" customHeight="1" x14ac:dyDescent="0.2">
      <c r="D51" s="167" t="s">
        <v>231</v>
      </c>
      <c r="E51" s="138"/>
      <c r="F51" s="138"/>
      <c r="G51" s="138"/>
      <c r="H51" s="138"/>
      <c r="I51" s="138"/>
      <c r="J51" s="139"/>
      <c r="K51" s="92" t="s">
        <v>192</v>
      </c>
      <c r="L51" s="92"/>
      <c r="M51" s="93"/>
    </row>
    <row r="52" spans="4:13" ht="15.75" customHeight="1" x14ac:dyDescent="0.2">
      <c r="D52" s="168" t="s">
        <v>232</v>
      </c>
      <c r="E52" s="138"/>
      <c r="F52" s="138"/>
      <c r="G52" s="138"/>
      <c r="H52" s="138"/>
      <c r="I52" s="138"/>
      <c r="J52" s="139"/>
      <c r="K52" s="90" t="s">
        <v>188</v>
      </c>
      <c r="L52" s="90" t="s">
        <v>189</v>
      </c>
      <c r="M52" s="91" t="s">
        <v>190</v>
      </c>
    </row>
    <row r="53" spans="4:13" ht="15.75" customHeight="1" x14ac:dyDescent="0.2">
      <c r="D53" s="167" t="s">
        <v>233</v>
      </c>
      <c r="E53" s="138"/>
      <c r="F53" s="138"/>
      <c r="G53" s="138"/>
      <c r="H53" s="138"/>
      <c r="I53" s="138"/>
      <c r="J53" s="139"/>
      <c r="K53" s="92"/>
      <c r="L53" s="92"/>
      <c r="M53" s="93" t="s">
        <v>192</v>
      </c>
    </row>
    <row r="54" spans="4:13" ht="15.75" customHeight="1" x14ac:dyDescent="0.2">
      <c r="D54" s="167" t="s">
        <v>234</v>
      </c>
      <c r="E54" s="138"/>
      <c r="F54" s="138"/>
      <c r="G54" s="138"/>
      <c r="H54" s="138"/>
      <c r="I54" s="138"/>
      <c r="J54" s="139"/>
      <c r="K54" s="92" t="s">
        <v>192</v>
      </c>
      <c r="L54" s="92"/>
      <c r="M54" s="93"/>
    </row>
    <row r="55" spans="4:13" ht="15.75" customHeight="1" x14ac:dyDescent="0.2">
      <c r="D55" s="167" t="s">
        <v>235</v>
      </c>
      <c r="E55" s="138"/>
      <c r="F55" s="138"/>
      <c r="G55" s="138"/>
      <c r="H55" s="138"/>
      <c r="I55" s="138"/>
      <c r="J55" s="139"/>
      <c r="K55" s="92" t="s">
        <v>192</v>
      </c>
      <c r="L55" s="92"/>
      <c r="M55" s="93"/>
    </row>
    <row r="56" spans="4:13" ht="15.75" customHeight="1" x14ac:dyDescent="0.2">
      <c r="D56" s="167" t="s">
        <v>236</v>
      </c>
      <c r="E56" s="138"/>
      <c r="F56" s="138"/>
      <c r="G56" s="138"/>
      <c r="H56" s="138"/>
      <c r="I56" s="138"/>
      <c r="J56" s="139"/>
      <c r="K56" s="92" t="s">
        <v>192</v>
      </c>
      <c r="L56" s="92"/>
      <c r="M56" s="93"/>
    </row>
    <row r="57" spans="4:13" ht="15.75" customHeight="1" x14ac:dyDescent="0.2">
      <c r="D57" s="167" t="s">
        <v>237</v>
      </c>
      <c r="E57" s="138"/>
      <c r="F57" s="138"/>
      <c r="G57" s="138"/>
      <c r="H57" s="138"/>
      <c r="I57" s="138"/>
      <c r="J57" s="139"/>
      <c r="K57" s="92" t="s">
        <v>192</v>
      </c>
      <c r="L57" s="92"/>
      <c r="M57" s="93"/>
    </row>
    <row r="58" spans="4:13" ht="15.75" customHeight="1" x14ac:dyDescent="0.2">
      <c r="D58" s="167" t="s">
        <v>238</v>
      </c>
      <c r="E58" s="138"/>
      <c r="F58" s="138"/>
      <c r="G58" s="138"/>
      <c r="H58" s="138"/>
      <c r="I58" s="138"/>
      <c r="J58" s="139"/>
      <c r="K58" s="92" t="s">
        <v>192</v>
      </c>
      <c r="L58" s="92"/>
      <c r="M58" s="93"/>
    </row>
    <row r="59" spans="4:13" ht="15.75" customHeight="1" x14ac:dyDescent="0.2">
      <c r="D59" s="167" t="s">
        <v>239</v>
      </c>
      <c r="E59" s="138"/>
      <c r="F59" s="138"/>
      <c r="G59" s="138"/>
      <c r="H59" s="138"/>
      <c r="I59" s="138"/>
      <c r="J59" s="139"/>
      <c r="K59" s="92" t="s">
        <v>192</v>
      </c>
      <c r="L59" s="92"/>
      <c r="M59" s="93"/>
    </row>
    <row r="60" spans="4:13" ht="15.75" customHeight="1" x14ac:dyDescent="0.2">
      <c r="D60" s="167" t="s">
        <v>240</v>
      </c>
      <c r="E60" s="138"/>
      <c r="F60" s="138"/>
      <c r="G60" s="138"/>
      <c r="H60" s="138"/>
      <c r="I60" s="138"/>
      <c r="J60" s="139"/>
      <c r="K60" s="92" t="s">
        <v>192</v>
      </c>
      <c r="L60" s="92"/>
      <c r="M60" s="93"/>
    </row>
    <row r="61" spans="4:13" ht="15.75" customHeight="1" x14ac:dyDescent="0.2">
      <c r="D61" s="167" t="s">
        <v>241</v>
      </c>
      <c r="E61" s="138"/>
      <c r="F61" s="138"/>
      <c r="G61" s="138"/>
      <c r="H61" s="138"/>
      <c r="I61" s="138"/>
      <c r="J61" s="139"/>
      <c r="K61" s="92"/>
      <c r="L61" s="92" t="s">
        <v>192</v>
      </c>
      <c r="M61" s="93"/>
    </row>
    <row r="62" spans="4:13" ht="15.75" customHeight="1" x14ac:dyDescent="0.2">
      <c r="D62" s="167" t="s">
        <v>242</v>
      </c>
      <c r="E62" s="138"/>
      <c r="F62" s="138"/>
      <c r="G62" s="138"/>
      <c r="H62" s="138"/>
      <c r="I62" s="138"/>
      <c r="J62" s="139"/>
      <c r="K62" s="92"/>
      <c r="L62" s="92" t="s">
        <v>192</v>
      </c>
      <c r="M62" s="93"/>
    </row>
    <row r="63" spans="4:13" ht="15.75" customHeight="1" x14ac:dyDescent="0.2">
      <c r="D63" s="167" t="s">
        <v>243</v>
      </c>
      <c r="E63" s="138"/>
      <c r="F63" s="138"/>
      <c r="G63" s="138"/>
      <c r="H63" s="138"/>
      <c r="I63" s="138"/>
      <c r="J63" s="139"/>
      <c r="K63" s="92"/>
      <c r="L63" s="92" t="s">
        <v>192</v>
      </c>
      <c r="M63" s="93"/>
    </row>
    <row r="64" spans="4:13" ht="15.75" customHeight="1" x14ac:dyDescent="0.2">
      <c r="D64" s="167" t="s">
        <v>244</v>
      </c>
      <c r="E64" s="138"/>
      <c r="F64" s="138"/>
      <c r="G64" s="138"/>
      <c r="H64" s="138"/>
      <c r="I64" s="138"/>
      <c r="J64" s="139"/>
      <c r="K64" s="92"/>
      <c r="L64" s="92" t="s">
        <v>192</v>
      </c>
      <c r="M64" s="93"/>
    </row>
    <row r="65" spans="4:13" ht="15.75" customHeight="1" x14ac:dyDescent="0.2">
      <c r="D65" s="167" t="s">
        <v>245</v>
      </c>
      <c r="E65" s="138"/>
      <c r="F65" s="138"/>
      <c r="G65" s="138"/>
      <c r="H65" s="138"/>
      <c r="I65" s="138"/>
      <c r="J65" s="139"/>
      <c r="K65" s="92" t="s">
        <v>192</v>
      </c>
      <c r="L65" s="92"/>
      <c r="M65" s="93"/>
    </row>
    <row r="66" spans="4:13" ht="15.75" customHeight="1" x14ac:dyDescent="0.2">
      <c r="D66" s="168" t="s">
        <v>246</v>
      </c>
      <c r="E66" s="138"/>
      <c r="F66" s="138"/>
      <c r="G66" s="138"/>
      <c r="H66" s="138"/>
      <c r="I66" s="138"/>
      <c r="J66" s="139"/>
      <c r="K66" s="90" t="s">
        <v>188</v>
      </c>
      <c r="L66" s="90" t="s">
        <v>189</v>
      </c>
      <c r="M66" s="91" t="s">
        <v>190</v>
      </c>
    </row>
    <row r="67" spans="4:13" ht="15.75" customHeight="1" x14ac:dyDescent="0.2">
      <c r="D67" s="167" t="s">
        <v>247</v>
      </c>
      <c r="E67" s="138"/>
      <c r="F67" s="138"/>
      <c r="G67" s="138"/>
      <c r="H67" s="138"/>
      <c r="I67" s="138"/>
      <c r="J67" s="139"/>
      <c r="K67" s="92"/>
      <c r="L67" s="92" t="s">
        <v>192</v>
      </c>
      <c r="M67" s="93"/>
    </row>
    <row r="68" spans="4:13" ht="15.75" customHeight="1" x14ac:dyDescent="0.2">
      <c r="D68" s="167" t="s">
        <v>248</v>
      </c>
      <c r="E68" s="138"/>
      <c r="F68" s="138"/>
      <c r="G68" s="138"/>
      <c r="H68" s="138"/>
      <c r="I68" s="138"/>
      <c r="J68" s="139"/>
      <c r="K68" s="92"/>
      <c r="L68" s="92" t="s">
        <v>192</v>
      </c>
      <c r="M68" s="93"/>
    </row>
    <row r="69" spans="4:13" ht="48" customHeight="1" x14ac:dyDescent="0.2">
      <c r="D69" s="168" t="s">
        <v>249</v>
      </c>
      <c r="E69" s="138"/>
      <c r="F69" s="138"/>
      <c r="G69" s="138"/>
      <c r="H69" s="138"/>
      <c r="I69" s="138"/>
      <c r="J69" s="139"/>
      <c r="K69" s="90" t="s">
        <v>188</v>
      </c>
      <c r="L69" s="90" t="s">
        <v>189</v>
      </c>
      <c r="M69" s="91" t="s">
        <v>190</v>
      </c>
    </row>
    <row r="70" spans="4:13" ht="15.75" customHeight="1" x14ac:dyDescent="0.2">
      <c r="D70" s="180"/>
      <c r="E70" s="138"/>
      <c r="F70" s="138"/>
      <c r="G70" s="138"/>
      <c r="H70" s="138"/>
      <c r="I70" s="138"/>
      <c r="J70" s="139"/>
      <c r="K70" s="92"/>
      <c r="L70" s="92"/>
      <c r="M70" s="93"/>
    </row>
    <row r="71" spans="4:13" ht="15.75" customHeight="1" x14ac:dyDescent="0.2">
      <c r="D71" s="180"/>
      <c r="E71" s="138"/>
      <c r="F71" s="138"/>
      <c r="G71" s="138"/>
      <c r="H71" s="138"/>
      <c r="I71" s="138"/>
      <c r="J71" s="139"/>
      <c r="K71" s="92"/>
      <c r="L71" s="92"/>
      <c r="M71" s="93"/>
    </row>
    <row r="72" spans="4:13" ht="15.75" customHeight="1" x14ac:dyDescent="0.2">
      <c r="D72" s="168" t="s">
        <v>250</v>
      </c>
      <c r="E72" s="138"/>
      <c r="F72" s="138"/>
      <c r="G72" s="138"/>
      <c r="H72" s="138"/>
      <c r="I72" s="138"/>
      <c r="J72" s="139"/>
      <c r="K72" s="90" t="s">
        <v>188</v>
      </c>
      <c r="L72" s="90" t="s">
        <v>189</v>
      </c>
      <c r="M72" s="91" t="s">
        <v>190</v>
      </c>
    </row>
    <row r="73" spans="4:13" ht="15.75" customHeight="1" x14ac:dyDescent="0.2">
      <c r="D73" s="167" t="s">
        <v>251</v>
      </c>
      <c r="E73" s="138"/>
      <c r="F73" s="138"/>
      <c r="G73" s="138"/>
      <c r="H73" s="138"/>
      <c r="I73" s="138"/>
      <c r="J73" s="139"/>
      <c r="K73" s="92"/>
      <c r="L73" s="92" t="s">
        <v>192</v>
      </c>
      <c r="M73" s="93"/>
    </row>
    <row r="74" spans="4:13" ht="15.75" customHeight="1" x14ac:dyDescent="0.2">
      <c r="D74" s="167" t="s">
        <v>252</v>
      </c>
      <c r="E74" s="138"/>
      <c r="F74" s="138"/>
      <c r="G74" s="138"/>
      <c r="H74" s="138"/>
      <c r="I74" s="138"/>
      <c r="J74" s="139"/>
      <c r="K74" s="92"/>
      <c r="L74" s="92" t="s">
        <v>192</v>
      </c>
      <c r="M74" s="93"/>
    </row>
    <row r="75" spans="4:13" ht="15.75" customHeight="1" x14ac:dyDescent="0.2">
      <c r="D75" s="167" t="s">
        <v>253</v>
      </c>
      <c r="E75" s="138"/>
      <c r="F75" s="138"/>
      <c r="G75" s="138"/>
      <c r="H75" s="138"/>
      <c r="I75" s="138"/>
      <c r="J75" s="139"/>
      <c r="K75" s="92"/>
      <c r="L75" s="92" t="s">
        <v>192</v>
      </c>
      <c r="M75" s="93"/>
    </row>
    <row r="76" spans="4:13" ht="15.75" customHeight="1" x14ac:dyDescent="0.2">
      <c r="D76" s="167" t="s">
        <v>254</v>
      </c>
      <c r="E76" s="138"/>
      <c r="F76" s="138"/>
      <c r="G76" s="138"/>
      <c r="H76" s="138"/>
      <c r="I76" s="138"/>
      <c r="J76" s="139"/>
      <c r="K76" s="92"/>
      <c r="L76" s="92" t="s">
        <v>192</v>
      </c>
      <c r="M76" s="93"/>
    </row>
    <row r="77" spans="4:13" ht="15.75" customHeight="1" x14ac:dyDescent="0.2">
      <c r="D77" s="167" t="s">
        <v>255</v>
      </c>
      <c r="E77" s="138"/>
      <c r="F77" s="138"/>
      <c r="G77" s="138"/>
      <c r="H77" s="138"/>
      <c r="I77" s="138"/>
      <c r="J77" s="139"/>
      <c r="K77" s="92"/>
      <c r="L77" s="92" t="s">
        <v>192</v>
      </c>
      <c r="M77" s="93"/>
    </row>
    <row r="78" spans="4:13" ht="15.75" customHeight="1" x14ac:dyDescent="0.2">
      <c r="D78" s="167" t="s">
        <v>256</v>
      </c>
      <c r="E78" s="138"/>
      <c r="F78" s="138"/>
      <c r="G78" s="138"/>
      <c r="H78" s="138"/>
      <c r="I78" s="138"/>
      <c r="J78" s="139"/>
      <c r="K78" s="92" t="s">
        <v>192</v>
      </c>
      <c r="L78" s="92"/>
      <c r="M78" s="93"/>
    </row>
    <row r="79" spans="4:13" ht="15.75" customHeight="1" x14ac:dyDescent="0.2">
      <c r="D79" s="167" t="s">
        <v>257</v>
      </c>
      <c r="E79" s="138"/>
      <c r="F79" s="138"/>
      <c r="G79" s="138"/>
      <c r="H79" s="138"/>
      <c r="I79" s="138"/>
      <c r="J79" s="139"/>
      <c r="K79" s="92"/>
      <c r="L79" s="92" t="s">
        <v>192</v>
      </c>
      <c r="M79" s="93"/>
    </row>
    <row r="80" spans="4:13" ht="15.75" customHeight="1" x14ac:dyDescent="0.2">
      <c r="D80" s="167" t="s">
        <v>258</v>
      </c>
      <c r="E80" s="138"/>
      <c r="F80" s="138"/>
      <c r="G80" s="138"/>
      <c r="H80" s="138"/>
      <c r="I80" s="138"/>
      <c r="J80" s="139"/>
      <c r="K80" s="92"/>
      <c r="L80" s="92" t="s">
        <v>192</v>
      </c>
      <c r="M80" s="93"/>
    </row>
    <row r="81" spans="4:13" ht="15.75" customHeight="1" x14ac:dyDescent="0.2">
      <c r="D81" s="167" t="s">
        <v>259</v>
      </c>
      <c r="E81" s="138"/>
      <c r="F81" s="138"/>
      <c r="G81" s="138"/>
      <c r="H81" s="138"/>
      <c r="I81" s="138"/>
      <c r="J81" s="139"/>
      <c r="K81" s="92"/>
      <c r="L81" s="92" t="s">
        <v>192</v>
      </c>
      <c r="M81" s="93"/>
    </row>
    <row r="82" spans="4:13" ht="15.75" customHeight="1" x14ac:dyDescent="0.2">
      <c r="D82" s="167" t="s">
        <v>260</v>
      </c>
      <c r="E82" s="138"/>
      <c r="F82" s="138"/>
      <c r="G82" s="138"/>
      <c r="H82" s="138"/>
      <c r="I82" s="138"/>
      <c r="J82" s="139"/>
      <c r="K82" s="92" t="s">
        <v>192</v>
      </c>
      <c r="L82" s="92"/>
      <c r="M82" s="93"/>
    </row>
    <row r="83" spans="4:13" ht="15.75" customHeight="1" x14ac:dyDescent="0.2">
      <c r="D83" s="167" t="s">
        <v>261</v>
      </c>
      <c r="E83" s="138"/>
      <c r="F83" s="138"/>
      <c r="G83" s="138"/>
      <c r="H83" s="138"/>
      <c r="I83" s="138"/>
      <c r="J83" s="139"/>
      <c r="K83" s="92" t="s">
        <v>192</v>
      </c>
      <c r="L83" s="92"/>
      <c r="M83" s="93"/>
    </row>
    <row r="84" spans="4:13" ht="15.75" customHeight="1" x14ac:dyDescent="0.2">
      <c r="D84" s="167" t="s">
        <v>262</v>
      </c>
      <c r="E84" s="138"/>
      <c r="F84" s="138"/>
      <c r="G84" s="138"/>
      <c r="H84" s="138"/>
      <c r="I84" s="138"/>
      <c r="J84" s="139"/>
      <c r="K84" s="92"/>
      <c r="L84" s="92" t="s">
        <v>192</v>
      </c>
      <c r="M84" s="93"/>
    </row>
    <row r="85" spans="4:13" ht="15.75" customHeight="1" x14ac:dyDescent="0.2">
      <c r="D85" s="167" t="s">
        <v>263</v>
      </c>
      <c r="E85" s="138"/>
      <c r="F85" s="138"/>
      <c r="G85" s="138"/>
      <c r="H85" s="138"/>
      <c r="I85" s="138"/>
      <c r="J85" s="139"/>
      <c r="K85" s="92"/>
      <c r="L85" s="92" t="s">
        <v>192</v>
      </c>
      <c r="M85" s="93"/>
    </row>
    <row r="86" spans="4:13" ht="15.75" customHeight="1" x14ac:dyDescent="0.2">
      <c r="D86" s="167" t="s">
        <v>264</v>
      </c>
      <c r="E86" s="138"/>
      <c r="F86" s="138"/>
      <c r="G86" s="138"/>
      <c r="H86" s="138"/>
      <c r="I86" s="138"/>
      <c r="J86" s="139"/>
      <c r="K86" s="92"/>
      <c r="L86" s="92" t="s">
        <v>192</v>
      </c>
      <c r="M86" s="93"/>
    </row>
    <row r="87" spans="4:13" ht="15.75" customHeight="1" x14ac:dyDescent="0.2">
      <c r="D87" s="167" t="s">
        <v>265</v>
      </c>
      <c r="E87" s="138"/>
      <c r="F87" s="138"/>
      <c r="G87" s="138"/>
      <c r="H87" s="138"/>
      <c r="I87" s="138"/>
      <c r="J87" s="139"/>
      <c r="K87" s="92" t="s">
        <v>192</v>
      </c>
      <c r="L87" s="92"/>
      <c r="M87" s="93"/>
    </row>
    <row r="88" spans="4:13" ht="15.75" customHeight="1" x14ac:dyDescent="0.2">
      <c r="D88" s="167" t="s">
        <v>266</v>
      </c>
      <c r="E88" s="138"/>
      <c r="F88" s="138"/>
      <c r="G88" s="138"/>
      <c r="H88" s="138"/>
      <c r="I88" s="138"/>
      <c r="J88" s="139"/>
      <c r="K88" s="92"/>
      <c r="L88" s="92" t="s">
        <v>192</v>
      </c>
      <c r="M88" s="93"/>
    </row>
    <row r="89" spans="4:13" ht="15.75" customHeight="1" x14ac:dyDescent="0.2">
      <c r="D89" s="167" t="s">
        <v>267</v>
      </c>
      <c r="E89" s="138"/>
      <c r="F89" s="138"/>
      <c r="G89" s="138"/>
      <c r="H89" s="138"/>
      <c r="I89" s="138"/>
      <c r="J89" s="139"/>
      <c r="K89" s="92"/>
      <c r="L89" s="92" t="s">
        <v>192</v>
      </c>
      <c r="M89" s="93"/>
    </row>
    <row r="90" spans="4:13" ht="15.75" customHeight="1" x14ac:dyDescent="0.2">
      <c r="D90" s="167" t="s">
        <v>268</v>
      </c>
      <c r="E90" s="138"/>
      <c r="F90" s="138"/>
      <c r="G90" s="138"/>
      <c r="H90" s="138"/>
      <c r="I90" s="138"/>
      <c r="J90" s="139"/>
      <c r="K90" s="92"/>
      <c r="L90" s="92" t="s">
        <v>192</v>
      </c>
      <c r="M90" s="93"/>
    </row>
    <row r="91" spans="4:13" ht="15.75" customHeight="1" x14ac:dyDescent="0.2">
      <c r="D91" s="177" t="s">
        <v>269</v>
      </c>
      <c r="E91" s="178"/>
      <c r="F91" s="178"/>
      <c r="G91" s="178"/>
      <c r="H91" s="178"/>
      <c r="I91" s="178"/>
      <c r="J91" s="179"/>
      <c r="K91" s="95"/>
      <c r="L91" s="95"/>
      <c r="M91" s="96"/>
    </row>
    <row r="92" spans="4:13" ht="15.75" customHeight="1" x14ac:dyDescent="0.2"/>
    <row r="93" spans="4:13" ht="15.75" customHeight="1" x14ac:dyDescent="0.2"/>
    <row r="94" spans="4:13" ht="15.75" customHeight="1" x14ac:dyDescent="0.2"/>
    <row r="95" spans="4:13" ht="15.75" customHeight="1" x14ac:dyDescent="0.2"/>
    <row r="96" spans="4:13"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6">
    <mergeCell ref="D55:J55"/>
    <mergeCell ref="D56:J56"/>
    <mergeCell ref="D57:J57"/>
    <mergeCell ref="D58:J58"/>
    <mergeCell ref="D59:J59"/>
    <mergeCell ref="D60:J60"/>
    <mergeCell ref="D61:J61"/>
    <mergeCell ref="D62:J62"/>
    <mergeCell ref="D63:J63"/>
    <mergeCell ref="D64:J64"/>
    <mergeCell ref="D65:J65"/>
    <mergeCell ref="D66:J66"/>
    <mergeCell ref="D67:J67"/>
    <mergeCell ref="D68:J68"/>
    <mergeCell ref="D69:J69"/>
    <mergeCell ref="D70:J70"/>
    <mergeCell ref="D71:J71"/>
    <mergeCell ref="D72:J72"/>
    <mergeCell ref="D73:J73"/>
    <mergeCell ref="D74:J74"/>
    <mergeCell ref="D75:J75"/>
    <mergeCell ref="D76:J76"/>
    <mergeCell ref="D77:J77"/>
    <mergeCell ref="D78:J78"/>
    <mergeCell ref="D79:J79"/>
    <mergeCell ref="D80:J80"/>
    <mergeCell ref="D81:J81"/>
    <mergeCell ref="D82:J82"/>
    <mergeCell ref="D90:J90"/>
    <mergeCell ref="D91:J91"/>
    <mergeCell ref="D83:J83"/>
    <mergeCell ref="D84:J84"/>
    <mergeCell ref="D85:J85"/>
    <mergeCell ref="D86:J86"/>
    <mergeCell ref="D87:J87"/>
    <mergeCell ref="D88:J88"/>
    <mergeCell ref="D89:J89"/>
    <mergeCell ref="E1:L1"/>
    <mergeCell ref="H2:L2"/>
    <mergeCell ref="F3:G3"/>
    <mergeCell ref="H3:L3"/>
    <mergeCell ref="D6:M8"/>
    <mergeCell ref="D9:J9"/>
    <mergeCell ref="D10:J10"/>
    <mergeCell ref="D11:J11"/>
    <mergeCell ref="D12:J12"/>
    <mergeCell ref="D13:J13"/>
    <mergeCell ref="D14:J14"/>
    <mergeCell ref="D15:J15"/>
    <mergeCell ref="D16:J16"/>
    <mergeCell ref="D17:J17"/>
    <mergeCell ref="D18:J18"/>
    <mergeCell ref="D19:J19"/>
    <mergeCell ref="D20:J20"/>
    <mergeCell ref="D21:M23"/>
    <mergeCell ref="D24:J24"/>
    <mergeCell ref="D25:J25"/>
    <mergeCell ref="D26:J26"/>
    <mergeCell ref="D27:J27"/>
    <mergeCell ref="D28:J28"/>
    <mergeCell ref="D29:J29"/>
    <mergeCell ref="D30:J30"/>
    <mergeCell ref="D31:J31"/>
    <mergeCell ref="D32:J32"/>
    <mergeCell ref="D33:J33"/>
    <mergeCell ref="D34:J34"/>
    <mergeCell ref="D35:J35"/>
    <mergeCell ref="D36:J36"/>
    <mergeCell ref="D37:J37"/>
    <mergeCell ref="D38:J38"/>
    <mergeCell ref="D39:J39"/>
    <mergeCell ref="D40:J40"/>
    <mergeCell ref="D41:J41"/>
    <mergeCell ref="D42:J42"/>
    <mergeCell ref="D43:J43"/>
    <mergeCell ref="D44:J44"/>
    <mergeCell ref="D45:J45"/>
    <mergeCell ref="D51:J51"/>
    <mergeCell ref="D52:J52"/>
    <mergeCell ref="D53:J53"/>
    <mergeCell ref="D54:J54"/>
    <mergeCell ref="D46:J46"/>
    <mergeCell ref="D47:J47"/>
    <mergeCell ref="D48:J48"/>
    <mergeCell ref="D49:J49"/>
    <mergeCell ref="D50:J50"/>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00"/>
  <sheetViews>
    <sheetView workbookViewId="0"/>
  </sheetViews>
  <sheetFormatPr baseColWidth="10" defaultColWidth="12.6640625" defaultRowHeight="15" customHeight="1" x14ac:dyDescent="0.2"/>
  <cols>
    <col min="1" max="1" width="8.83203125" customWidth="1"/>
    <col min="2" max="2" width="18" customWidth="1"/>
    <col min="3" max="3" width="29.33203125" customWidth="1"/>
    <col min="4" max="4" width="11" customWidth="1"/>
    <col min="5" max="5" width="11.5" customWidth="1"/>
    <col min="7" max="7" width="17.5" customWidth="1"/>
    <col min="8" max="26" width="8.83203125" customWidth="1"/>
  </cols>
  <sheetData>
    <row r="1" spans="2:7" ht="18" x14ac:dyDescent="0.25">
      <c r="B1" s="183" t="s">
        <v>270</v>
      </c>
      <c r="C1" s="136"/>
      <c r="D1" s="136"/>
      <c r="E1" s="136"/>
      <c r="F1" s="136"/>
      <c r="G1" s="136"/>
    </row>
    <row r="2" spans="2:7" x14ac:dyDescent="0.2">
      <c r="B2" s="184" t="s">
        <v>271</v>
      </c>
      <c r="C2" s="136"/>
      <c r="D2" s="136"/>
      <c r="E2" s="136"/>
      <c r="F2" s="136"/>
      <c r="G2" s="136"/>
    </row>
    <row r="3" spans="2:7" x14ac:dyDescent="0.2">
      <c r="B3" s="184" t="s">
        <v>272</v>
      </c>
      <c r="C3" s="136"/>
      <c r="D3" s="136"/>
      <c r="E3" s="136"/>
      <c r="F3" s="136"/>
      <c r="G3" s="136"/>
    </row>
    <row r="4" spans="2:7" x14ac:dyDescent="0.2">
      <c r="B4" s="19" t="s">
        <v>5</v>
      </c>
      <c r="C4" s="185"/>
      <c r="D4" s="138"/>
      <c r="E4" s="138"/>
      <c r="F4" s="139"/>
    </row>
    <row r="5" spans="2:7" x14ac:dyDescent="0.2">
      <c r="B5" s="19" t="s">
        <v>273</v>
      </c>
      <c r="C5" s="185" t="s">
        <v>3</v>
      </c>
      <c r="D5" s="138"/>
      <c r="E5" s="138"/>
      <c r="F5" s="139"/>
    </row>
    <row r="7" spans="2:7" ht="23.25" customHeight="1" x14ac:dyDescent="0.2">
      <c r="B7" s="97" t="s">
        <v>174</v>
      </c>
      <c r="C7" s="97" t="s">
        <v>274</v>
      </c>
      <c r="D7" s="97" t="s">
        <v>275</v>
      </c>
      <c r="E7" s="97" t="s">
        <v>276</v>
      </c>
      <c r="F7" s="97" t="s">
        <v>277</v>
      </c>
      <c r="G7" s="97" t="s">
        <v>278</v>
      </c>
    </row>
    <row r="8" spans="2:7" x14ac:dyDescent="0.2">
      <c r="B8" s="14"/>
      <c r="C8" s="14"/>
      <c r="D8" s="15"/>
      <c r="E8" s="14"/>
      <c r="F8" s="14"/>
      <c r="G8" s="98">
        <f t="shared" ref="G8:G25" si="0">D8*E8*F8</f>
        <v>0</v>
      </c>
    </row>
    <row r="9" spans="2:7" x14ac:dyDescent="0.2">
      <c r="B9" s="14"/>
      <c r="C9" s="14"/>
      <c r="D9" s="15"/>
      <c r="E9" s="14"/>
      <c r="F9" s="14"/>
      <c r="G9" s="98">
        <f t="shared" si="0"/>
        <v>0</v>
      </c>
    </row>
    <row r="10" spans="2:7" x14ac:dyDescent="0.2">
      <c r="B10" s="14"/>
      <c r="C10" s="14"/>
      <c r="D10" s="15"/>
      <c r="E10" s="14"/>
      <c r="F10" s="14"/>
      <c r="G10" s="98">
        <f t="shared" si="0"/>
        <v>0</v>
      </c>
    </row>
    <row r="11" spans="2:7" x14ac:dyDescent="0.2">
      <c r="B11" s="14"/>
      <c r="C11" s="14"/>
      <c r="D11" s="15"/>
      <c r="E11" s="14"/>
      <c r="F11" s="14"/>
      <c r="G11" s="98">
        <f t="shared" si="0"/>
        <v>0</v>
      </c>
    </row>
    <row r="12" spans="2:7" x14ac:dyDescent="0.2">
      <c r="B12" s="14"/>
      <c r="C12" s="14"/>
      <c r="D12" s="15"/>
      <c r="E12" s="14"/>
      <c r="F12" s="14"/>
      <c r="G12" s="98">
        <f t="shared" si="0"/>
        <v>0</v>
      </c>
    </row>
    <row r="13" spans="2:7" x14ac:dyDescent="0.2">
      <c r="B13" s="14"/>
      <c r="C13" s="14"/>
      <c r="D13" s="15"/>
      <c r="E13" s="14"/>
      <c r="F13" s="14"/>
      <c r="G13" s="98">
        <f t="shared" si="0"/>
        <v>0</v>
      </c>
    </row>
    <row r="14" spans="2:7" x14ac:dyDescent="0.2">
      <c r="B14" s="14"/>
      <c r="C14" s="14"/>
      <c r="D14" s="15"/>
      <c r="E14" s="14"/>
      <c r="F14" s="14"/>
      <c r="G14" s="98">
        <f t="shared" si="0"/>
        <v>0</v>
      </c>
    </row>
    <row r="15" spans="2:7" x14ac:dyDescent="0.2">
      <c r="B15" s="14"/>
      <c r="C15" s="14"/>
      <c r="D15" s="15"/>
      <c r="E15" s="14"/>
      <c r="F15" s="14"/>
      <c r="G15" s="98">
        <f t="shared" si="0"/>
        <v>0</v>
      </c>
    </row>
    <row r="16" spans="2:7" x14ac:dyDescent="0.2">
      <c r="B16" s="14"/>
      <c r="C16" s="14"/>
      <c r="D16" s="15"/>
      <c r="E16" s="14"/>
      <c r="F16" s="14"/>
      <c r="G16" s="98">
        <f t="shared" si="0"/>
        <v>0</v>
      </c>
    </row>
    <row r="17" spans="2:7" x14ac:dyDescent="0.2">
      <c r="B17" s="14"/>
      <c r="C17" s="14"/>
      <c r="D17" s="15"/>
      <c r="E17" s="14"/>
      <c r="F17" s="14"/>
      <c r="G17" s="98">
        <f t="shared" si="0"/>
        <v>0</v>
      </c>
    </row>
    <row r="18" spans="2:7" x14ac:dyDescent="0.2">
      <c r="B18" s="14"/>
      <c r="C18" s="14"/>
      <c r="D18" s="15"/>
      <c r="E18" s="14"/>
      <c r="F18" s="14"/>
      <c r="G18" s="98">
        <f t="shared" si="0"/>
        <v>0</v>
      </c>
    </row>
    <row r="19" spans="2:7" x14ac:dyDescent="0.2">
      <c r="B19" s="14"/>
      <c r="C19" s="14"/>
      <c r="D19" s="15"/>
      <c r="E19" s="14"/>
      <c r="F19" s="14"/>
      <c r="G19" s="98">
        <f t="shared" si="0"/>
        <v>0</v>
      </c>
    </row>
    <row r="20" spans="2:7" x14ac:dyDescent="0.2">
      <c r="B20" s="14"/>
      <c r="C20" s="14"/>
      <c r="D20" s="15"/>
      <c r="E20" s="14"/>
      <c r="F20" s="14"/>
      <c r="G20" s="98">
        <f t="shared" si="0"/>
        <v>0</v>
      </c>
    </row>
    <row r="21" spans="2:7" ht="15.75" customHeight="1" x14ac:dyDescent="0.2">
      <c r="B21" s="14"/>
      <c r="C21" s="14"/>
      <c r="D21" s="15"/>
      <c r="E21" s="14"/>
      <c r="F21" s="14"/>
      <c r="G21" s="98">
        <f t="shared" si="0"/>
        <v>0</v>
      </c>
    </row>
    <row r="22" spans="2:7" ht="15.75" customHeight="1" x14ac:dyDescent="0.2">
      <c r="B22" s="14"/>
      <c r="C22" s="14"/>
      <c r="D22" s="15"/>
      <c r="E22" s="14"/>
      <c r="F22" s="14"/>
      <c r="G22" s="98">
        <f t="shared" si="0"/>
        <v>0</v>
      </c>
    </row>
    <row r="23" spans="2:7" ht="15.75" customHeight="1" x14ac:dyDescent="0.2">
      <c r="B23" s="14"/>
      <c r="C23" s="14"/>
      <c r="D23" s="15"/>
      <c r="E23" s="14"/>
      <c r="F23" s="14"/>
      <c r="G23" s="98">
        <f t="shared" si="0"/>
        <v>0</v>
      </c>
    </row>
    <row r="24" spans="2:7" ht="15.75" customHeight="1" x14ac:dyDescent="0.2">
      <c r="B24" s="14"/>
      <c r="C24" s="14"/>
      <c r="D24" s="15"/>
      <c r="E24" s="14"/>
      <c r="F24" s="14"/>
      <c r="G24" s="98">
        <f t="shared" si="0"/>
        <v>0</v>
      </c>
    </row>
    <row r="25" spans="2:7" ht="15.75" customHeight="1" x14ac:dyDescent="0.2">
      <c r="B25" s="14"/>
      <c r="C25" s="14"/>
      <c r="D25" s="15"/>
      <c r="E25" s="14"/>
      <c r="F25" s="14"/>
      <c r="G25" s="98">
        <f t="shared" si="0"/>
        <v>0</v>
      </c>
    </row>
    <row r="26" spans="2:7" ht="5.25" customHeight="1" x14ac:dyDescent="0.2"/>
    <row r="27" spans="2:7" ht="15.75" customHeight="1" x14ac:dyDescent="0.2">
      <c r="F27" s="9" t="s">
        <v>279</v>
      </c>
      <c r="G27" s="62">
        <f>SUM(G8:G25)</f>
        <v>0</v>
      </c>
    </row>
    <row r="28" spans="2:7" ht="28.5" customHeight="1" x14ac:dyDescent="0.2">
      <c r="F28" s="181" t="s">
        <v>280</v>
      </c>
      <c r="G28" s="182"/>
    </row>
    <row r="29" spans="2:7" ht="15.75" customHeight="1" x14ac:dyDescent="0.2"/>
    <row r="30" spans="2:7" ht="15.75" customHeight="1" x14ac:dyDescent="0.2"/>
    <row r="31" spans="2:7" ht="15.75" customHeight="1" x14ac:dyDescent="0.2"/>
    <row r="32" spans="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F28:G28"/>
    <mergeCell ref="B1:G1"/>
    <mergeCell ref="B2:G2"/>
    <mergeCell ref="B3:G3"/>
    <mergeCell ref="C4:F4"/>
    <mergeCell ref="C5:F5"/>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000"/>
  <sheetViews>
    <sheetView workbookViewId="0">
      <selection activeCell="F36" sqref="F36"/>
    </sheetView>
  </sheetViews>
  <sheetFormatPr baseColWidth="10" defaultColWidth="12.6640625" defaultRowHeight="15" customHeight="1" x14ac:dyDescent="0.2"/>
  <cols>
    <col min="1" max="1" width="8.83203125" customWidth="1"/>
    <col min="2" max="2" width="6.6640625" customWidth="1"/>
    <col min="3" max="3" width="9.5" customWidth="1"/>
    <col min="4" max="4" width="14.33203125" customWidth="1"/>
    <col min="5" max="5" width="8.83203125" customWidth="1"/>
    <col min="6" max="6" width="14.6640625" customWidth="1"/>
    <col min="7" max="7" width="10.33203125" customWidth="1"/>
    <col min="8" max="8" width="10" customWidth="1"/>
    <col min="9" max="26" width="8.83203125" customWidth="1"/>
  </cols>
  <sheetData>
    <row r="1" spans="3:8" ht="18" x14ac:dyDescent="0.25">
      <c r="C1" s="183" t="s">
        <v>281</v>
      </c>
      <c r="D1" s="136"/>
      <c r="E1" s="136"/>
      <c r="F1" s="136"/>
      <c r="G1" s="136"/>
      <c r="H1" s="136"/>
    </row>
    <row r="2" spans="3:8" ht="16" x14ac:dyDescent="0.2">
      <c r="C2" s="187" t="s">
        <v>282</v>
      </c>
      <c r="D2" s="136"/>
      <c r="E2" s="136"/>
      <c r="F2" s="136"/>
      <c r="G2" s="136"/>
      <c r="H2" s="136"/>
    </row>
    <row r="3" spans="3:8" x14ac:dyDescent="0.2">
      <c r="C3" s="47" t="s">
        <v>5</v>
      </c>
      <c r="D3" s="185"/>
      <c r="E3" s="138"/>
      <c r="F3" s="138"/>
      <c r="G3" s="139"/>
    </row>
    <row r="4" spans="3:8" x14ac:dyDescent="0.2">
      <c r="C4" s="47" t="s">
        <v>273</v>
      </c>
      <c r="D4" s="185" t="s">
        <v>3</v>
      </c>
      <c r="E4" s="138"/>
      <c r="F4" s="138"/>
      <c r="G4" s="139"/>
    </row>
    <row r="6" spans="3:8" x14ac:dyDescent="0.2">
      <c r="D6" s="9" t="s">
        <v>283</v>
      </c>
      <c r="F6" s="14"/>
    </row>
    <row r="7" spans="3:8" x14ac:dyDescent="0.2">
      <c r="D7" s="9" t="s">
        <v>284</v>
      </c>
      <c r="F7" s="14"/>
    </row>
    <row r="8" spans="3:8" x14ac:dyDescent="0.2">
      <c r="D8" s="9" t="s">
        <v>285</v>
      </c>
      <c r="F8" s="14"/>
    </row>
    <row r="9" spans="3:8" x14ac:dyDescent="0.2">
      <c r="D9" s="9" t="s">
        <v>286</v>
      </c>
      <c r="F9" s="14"/>
    </row>
    <row r="10" spans="3:8" x14ac:dyDescent="0.2">
      <c r="D10" s="9" t="s">
        <v>287</v>
      </c>
      <c r="F10" s="14"/>
    </row>
    <row r="11" spans="3:8" x14ac:dyDescent="0.2">
      <c r="D11" s="9" t="s">
        <v>288</v>
      </c>
      <c r="F11" s="14"/>
    </row>
    <row r="12" spans="3:8" x14ac:dyDescent="0.2">
      <c r="D12" s="9" t="s">
        <v>289</v>
      </c>
      <c r="F12" s="14"/>
    </row>
    <row r="13" spans="3:8" x14ac:dyDescent="0.2">
      <c r="D13" s="9" t="s">
        <v>290</v>
      </c>
      <c r="F13" s="14"/>
    </row>
    <row r="14" spans="3:8" x14ac:dyDescent="0.2">
      <c r="D14" s="9" t="s">
        <v>291</v>
      </c>
      <c r="F14" s="14"/>
    </row>
    <row r="15" spans="3:8" x14ac:dyDescent="0.2">
      <c r="D15" s="9" t="s">
        <v>292</v>
      </c>
      <c r="F15" s="14"/>
    </row>
    <row r="16" spans="3:8" x14ac:dyDescent="0.2">
      <c r="D16" s="9" t="s">
        <v>293</v>
      </c>
      <c r="F16" s="14"/>
    </row>
    <row r="17" spans="2:7" x14ac:dyDescent="0.2">
      <c r="D17" s="9" t="s">
        <v>294</v>
      </c>
      <c r="F17" s="14"/>
    </row>
    <row r="18" spans="2:7" x14ac:dyDescent="0.2">
      <c r="D18" s="9" t="s">
        <v>295</v>
      </c>
      <c r="F18" s="14"/>
    </row>
    <row r="19" spans="2:7" x14ac:dyDescent="0.2">
      <c r="D19" s="9" t="s">
        <v>296</v>
      </c>
      <c r="F19" s="14"/>
    </row>
    <row r="20" spans="2:7" x14ac:dyDescent="0.2">
      <c r="D20" s="9" t="s">
        <v>297</v>
      </c>
      <c r="F20" s="14"/>
    </row>
    <row r="21" spans="2:7" ht="15.75" customHeight="1" x14ac:dyDescent="0.2">
      <c r="D21" s="9" t="s">
        <v>298</v>
      </c>
      <c r="F21" s="14"/>
    </row>
    <row r="22" spans="2:7" ht="15.75" customHeight="1" x14ac:dyDescent="0.2">
      <c r="D22" s="9" t="s">
        <v>299</v>
      </c>
      <c r="F22" s="14"/>
    </row>
    <row r="23" spans="2:7" ht="15.75" customHeight="1" x14ac:dyDescent="0.2">
      <c r="D23" s="9" t="s">
        <v>300</v>
      </c>
      <c r="F23" s="14"/>
    </row>
    <row r="24" spans="2:7" ht="15.75" customHeight="1" x14ac:dyDescent="0.2">
      <c r="D24" s="9" t="s">
        <v>301</v>
      </c>
      <c r="F24" s="14"/>
    </row>
    <row r="25" spans="2:7" ht="15.75" customHeight="1" x14ac:dyDescent="0.2">
      <c r="D25" s="9" t="s">
        <v>302</v>
      </c>
      <c r="F25" s="14"/>
    </row>
    <row r="26" spans="2:7" ht="15.75" customHeight="1" x14ac:dyDescent="0.2"/>
    <row r="27" spans="2:7" ht="15.75" customHeight="1" x14ac:dyDescent="0.2">
      <c r="E27" s="9" t="s">
        <v>303</v>
      </c>
      <c r="F27" s="9">
        <f>SUM(F6:F25)</f>
        <v>0</v>
      </c>
    </row>
    <row r="28" spans="2:7" ht="15.75" customHeight="1" x14ac:dyDescent="0.2"/>
    <row r="29" spans="2:7" ht="15.75" customHeight="1" x14ac:dyDescent="0.2">
      <c r="B29" s="32"/>
      <c r="C29" s="32"/>
      <c r="D29" s="32"/>
      <c r="E29" s="32"/>
      <c r="F29" s="32"/>
      <c r="G29" s="32"/>
    </row>
    <row r="30" spans="2:7" ht="15.75" customHeight="1" x14ac:dyDescent="0.2"/>
    <row r="31" spans="2:7" ht="15.75" customHeight="1" x14ac:dyDescent="0.2">
      <c r="B31" s="188" t="s">
        <v>304</v>
      </c>
      <c r="C31" s="136"/>
      <c r="D31" s="136"/>
    </row>
    <row r="32" spans="2:7" ht="15.75" customHeight="1" x14ac:dyDescent="0.2"/>
    <row r="33" spans="2:7" ht="15.75" customHeight="1" x14ac:dyDescent="0.2">
      <c r="B33" s="186" t="s">
        <v>305</v>
      </c>
      <c r="C33" s="136"/>
      <c r="D33" s="99"/>
      <c r="F33" s="57" t="s">
        <v>306</v>
      </c>
      <c r="G33" s="134">
        <v>0</v>
      </c>
    </row>
    <row r="34" spans="2:7" ht="15.75" customHeight="1" x14ac:dyDescent="0.2"/>
    <row r="35" spans="2:7" ht="15.75" customHeight="1" x14ac:dyDescent="0.2"/>
    <row r="36" spans="2:7" ht="15.75" customHeight="1" x14ac:dyDescent="0.2"/>
    <row r="37" spans="2:7" ht="15.75" customHeight="1" x14ac:dyDescent="0.2"/>
    <row r="38" spans="2:7" ht="15.75" customHeight="1" x14ac:dyDescent="0.2"/>
    <row r="39" spans="2:7" ht="15.75" customHeight="1" x14ac:dyDescent="0.2"/>
    <row r="40" spans="2:7" ht="15.75" customHeight="1" x14ac:dyDescent="0.2"/>
    <row r="41" spans="2:7" ht="15.75" customHeight="1" x14ac:dyDescent="0.2"/>
    <row r="42" spans="2:7" ht="15.75" customHeight="1" x14ac:dyDescent="0.2"/>
    <row r="43" spans="2:7" ht="15.75" customHeight="1" x14ac:dyDescent="0.2"/>
    <row r="44" spans="2:7" ht="15.75" customHeight="1" x14ac:dyDescent="0.2"/>
    <row r="45" spans="2:7" ht="15.75" customHeight="1" x14ac:dyDescent="0.2"/>
    <row r="46" spans="2:7" ht="15.75" customHeight="1" x14ac:dyDescent="0.2"/>
    <row r="47" spans="2:7" ht="15.75" customHeight="1" x14ac:dyDescent="0.2"/>
    <row r="48" spans="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B33:C33"/>
    <mergeCell ref="C1:H1"/>
    <mergeCell ref="C2:H2"/>
    <mergeCell ref="D3:G3"/>
    <mergeCell ref="D4:G4"/>
    <mergeCell ref="B31:D31"/>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1000"/>
  <sheetViews>
    <sheetView topLeftCell="C1" workbookViewId="0"/>
  </sheetViews>
  <sheetFormatPr baseColWidth="10" defaultColWidth="12.6640625" defaultRowHeight="15" customHeight="1" x14ac:dyDescent="0.2"/>
  <cols>
    <col min="1" max="1" width="8.83203125" customWidth="1"/>
    <col min="2" max="2" width="19.1640625" customWidth="1"/>
    <col min="3" max="3" width="23.5" customWidth="1"/>
    <col min="4" max="5" width="4.5" customWidth="1"/>
    <col min="6" max="6" width="4.33203125" customWidth="1"/>
    <col min="7" max="7" width="3.6640625" customWidth="1"/>
    <col min="8" max="17" width="4.33203125" customWidth="1"/>
    <col min="18" max="18" width="17" customWidth="1"/>
    <col min="19" max="26" width="8.83203125" customWidth="1"/>
  </cols>
  <sheetData>
    <row r="1" spans="2:18" ht="18" x14ac:dyDescent="0.25">
      <c r="B1" s="183" t="s">
        <v>307</v>
      </c>
      <c r="C1" s="136"/>
      <c r="D1" s="136"/>
      <c r="E1" s="136"/>
      <c r="F1" s="136"/>
      <c r="G1" s="136"/>
      <c r="H1" s="136"/>
      <c r="I1" s="136"/>
      <c r="J1" s="136"/>
      <c r="K1" s="136"/>
      <c r="L1" s="136"/>
      <c r="M1" s="136"/>
      <c r="N1" s="136"/>
      <c r="O1" s="136"/>
      <c r="P1" s="136"/>
      <c r="Q1" s="136"/>
      <c r="R1" s="136"/>
    </row>
    <row r="2" spans="2:18" ht="16" x14ac:dyDescent="0.2">
      <c r="B2" s="187" t="s">
        <v>308</v>
      </c>
      <c r="C2" s="136"/>
      <c r="D2" s="136"/>
      <c r="E2" s="136"/>
      <c r="F2" s="136"/>
      <c r="G2" s="136"/>
      <c r="H2" s="136"/>
      <c r="I2" s="136"/>
      <c r="J2" s="136"/>
      <c r="K2" s="136"/>
      <c r="L2" s="136"/>
      <c r="M2" s="136"/>
      <c r="N2" s="136"/>
      <c r="O2" s="136"/>
      <c r="P2" s="136"/>
      <c r="Q2" s="136"/>
      <c r="R2" s="136"/>
    </row>
    <row r="3" spans="2:18" ht="16" x14ac:dyDescent="0.2">
      <c r="B3" s="187" t="s">
        <v>309</v>
      </c>
      <c r="C3" s="136"/>
      <c r="D3" s="136"/>
      <c r="E3" s="136"/>
      <c r="F3" s="136"/>
      <c r="G3" s="136"/>
      <c r="H3" s="136"/>
      <c r="I3" s="136"/>
      <c r="J3" s="136"/>
      <c r="K3" s="136"/>
      <c r="L3" s="136"/>
      <c r="M3" s="136"/>
      <c r="N3" s="136"/>
      <c r="O3" s="136"/>
      <c r="P3" s="136"/>
      <c r="Q3" s="136"/>
      <c r="R3" s="136"/>
    </row>
    <row r="4" spans="2:18" x14ac:dyDescent="0.2">
      <c r="B4" s="47" t="s">
        <v>5</v>
      </c>
      <c r="C4" s="185"/>
      <c r="D4" s="138"/>
      <c r="E4" s="138"/>
      <c r="F4" s="139"/>
    </row>
    <row r="5" spans="2:18" x14ac:dyDescent="0.2">
      <c r="B5" s="47" t="s">
        <v>273</v>
      </c>
      <c r="C5" s="185" t="s">
        <v>3</v>
      </c>
      <c r="D5" s="138"/>
      <c r="E5" s="138"/>
      <c r="F5" s="139"/>
    </row>
    <row r="7" spans="2:18" x14ac:dyDescent="0.2">
      <c r="D7" s="189" t="s">
        <v>310</v>
      </c>
      <c r="E7" s="138"/>
      <c r="F7" s="138"/>
      <c r="G7" s="138"/>
      <c r="H7" s="138"/>
      <c r="I7" s="138"/>
      <c r="J7" s="138"/>
      <c r="K7" s="138"/>
      <c r="L7" s="138"/>
      <c r="M7" s="138"/>
      <c r="N7" s="138"/>
      <c r="O7" s="138"/>
      <c r="P7" s="138"/>
      <c r="Q7" s="139"/>
    </row>
    <row r="8" spans="2:18" ht="91.5" customHeight="1" x14ac:dyDescent="0.2">
      <c r="B8" s="97" t="s">
        <v>174</v>
      </c>
      <c r="C8" s="97" t="s">
        <v>274</v>
      </c>
      <c r="D8" s="100" t="s">
        <v>311</v>
      </c>
      <c r="E8" s="100" t="s">
        <v>312</v>
      </c>
      <c r="F8" s="100" t="s">
        <v>313</v>
      </c>
      <c r="G8" s="100" t="s">
        <v>314</v>
      </c>
      <c r="H8" s="100" t="s">
        <v>315</v>
      </c>
      <c r="I8" s="100" t="s">
        <v>316</v>
      </c>
      <c r="J8" s="100" t="s">
        <v>317</v>
      </c>
      <c r="K8" s="100" t="s">
        <v>318</v>
      </c>
      <c r="L8" s="100" t="s">
        <v>200</v>
      </c>
      <c r="M8" s="100" t="s">
        <v>319</v>
      </c>
      <c r="N8" s="100" t="s">
        <v>320</v>
      </c>
      <c r="O8" s="100" t="s">
        <v>321</v>
      </c>
      <c r="P8" s="100" t="s">
        <v>322</v>
      </c>
      <c r="Q8" s="101" t="s">
        <v>231</v>
      </c>
      <c r="R8" s="97" t="s">
        <v>323</v>
      </c>
    </row>
    <row r="9" spans="2:18" x14ac:dyDescent="0.2">
      <c r="B9" s="14"/>
      <c r="C9" s="14"/>
      <c r="D9" s="14"/>
      <c r="E9" s="14"/>
      <c r="F9" s="14"/>
      <c r="G9" s="14"/>
      <c r="H9" s="14"/>
      <c r="I9" s="14"/>
      <c r="J9" s="14"/>
      <c r="K9" s="14"/>
      <c r="L9" s="14"/>
      <c r="M9" s="14"/>
      <c r="N9" s="14"/>
      <c r="O9" s="14"/>
      <c r="P9" s="14"/>
      <c r="Q9" s="14"/>
      <c r="R9" s="102"/>
    </row>
    <row r="10" spans="2:18" x14ac:dyDescent="0.2">
      <c r="B10" s="14"/>
      <c r="C10" s="14"/>
      <c r="D10" s="14"/>
      <c r="E10" s="14"/>
      <c r="F10" s="14"/>
      <c r="G10" s="14"/>
      <c r="H10" s="14"/>
      <c r="I10" s="14"/>
      <c r="J10" s="14"/>
      <c r="K10" s="14"/>
      <c r="L10" s="14"/>
      <c r="M10" s="14"/>
      <c r="N10" s="14"/>
      <c r="O10" s="14"/>
      <c r="P10" s="14"/>
      <c r="Q10" s="14"/>
      <c r="R10" s="14"/>
    </row>
    <row r="11" spans="2:18" x14ac:dyDescent="0.2">
      <c r="B11" s="14"/>
      <c r="C11" s="14"/>
      <c r="D11" s="14"/>
      <c r="E11" s="14"/>
      <c r="F11" s="14"/>
      <c r="G11" s="14"/>
      <c r="H11" s="14"/>
      <c r="I11" s="14"/>
      <c r="J11" s="14"/>
      <c r="K11" s="14"/>
      <c r="L11" s="14"/>
      <c r="M11" s="14"/>
      <c r="N11" s="14"/>
      <c r="O11" s="14"/>
      <c r="P11" s="14"/>
      <c r="Q11" s="14"/>
      <c r="R11" s="14"/>
    </row>
    <row r="12" spans="2:18" x14ac:dyDescent="0.2">
      <c r="B12" s="14"/>
      <c r="C12" s="14"/>
      <c r="D12" s="14"/>
      <c r="E12" s="14"/>
      <c r="F12" s="14"/>
      <c r="G12" s="14"/>
      <c r="H12" s="14"/>
      <c r="I12" s="14"/>
      <c r="J12" s="14"/>
      <c r="K12" s="14"/>
      <c r="L12" s="14"/>
      <c r="M12" s="14"/>
      <c r="N12" s="14"/>
      <c r="O12" s="14"/>
      <c r="P12" s="14"/>
      <c r="Q12" s="14"/>
      <c r="R12" s="14"/>
    </row>
    <row r="13" spans="2:18" x14ac:dyDescent="0.2">
      <c r="B13" s="14"/>
      <c r="C13" s="14"/>
      <c r="D13" s="14"/>
      <c r="E13" s="14"/>
      <c r="F13" s="14"/>
      <c r="G13" s="14"/>
      <c r="H13" s="14"/>
      <c r="I13" s="14"/>
      <c r="J13" s="14"/>
      <c r="K13" s="14"/>
      <c r="L13" s="14"/>
      <c r="M13" s="14"/>
      <c r="N13" s="14"/>
      <c r="O13" s="14"/>
      <c r="P13" s="14"/>
      <c r="Q13" s="14"/>
      <c r="R13" s="14"/>
    </row>
    <row r="14" spans="2:18" x14ac:dyDescent="0.2">
      <c r="B14" s="14"/>
      <c r="C14" s="14"/>
      <c r="D14" s="14"/>
      <c r="E14" s="14"/>
      <c r="F14" s="14"/>
      <c r="G14" s="14"/>
      <c r="H14" s="14"/>
      <c r="I14" s="14"/>
      <c r="J14" s="14"/>
      <c r="K14" s="14"/>
      <c r="L14" s="14"/>
      <c r="M14" s="14"/>
      <c r="N14" s="14"/>
      <c r="O14" s="14"/>
      <c r="P14" s="14"/>
      <c r="Q14" s="14"/>
      <c r="R14" s="14"/>
    </row>
    <row r="15" spans="2:18" x14ac:dyDescent="0.2">
      <c r="B15" s="14"/>
      <c r="C15" s="14"/>
      <c r="D15" s="14"/>
      <c r="E15" s="14"/>
      <c r="F15" s="14"/>
      <c r="G15" s="14"/>
      <c r="H15" s="14"/>
      <c r="I15" s="14"/>
      <c r="J15" s="14"/>
      <c r="K15" s="14"/>
      <c r="L15" s="14"/>
      <c r="M15" s="14"/>
      <c r="N15" s="14"/>
      <c r="O15" s="14"/>
      <c r="P15" s="14"/>
      <c r="Q15" s="14"/>
      <c r="R15" s="14"/>
    </row>
    <row r="16" spans="2:18" x14ac:dyDescent="0.2">
      <c r="B16" s="14"/>
      <c r="C16" s="14"/>
      <c r="D16" s="14"/>
      <c r="E16" s="14"/>
      <c r="F16" s="14"/>
      <c r="G16" s="14"/>
      <c r="H16" s="14"/>
      <c r="I16" s="14"/>
      <c r="J16" s="14"/>
      <c r="K16" s="14"/>
      <c r="L16" s="14"/>
      <c r="M16" s="14"/>
      <c r="N16" s="14"/>
      <c r="O16" s="14"/>
      <c r="P16" s="14"/>
      <c r="Q16" s="14"/>
      <c r="R16" s="14"/>
    </row>
    <row r="17" spans="2:18" x14ac:dyDescent="0.2">
      <c r="B17" s="14"/>
      <c r="C17" s="14"/>
      <c r="D17" s="14"/>
      <c r="E17" s="14"/>
      <c r="F17" s="14"/>
      <c r="G17" s="14"/>
      <c r="H17" s="14"/>
      <c r="I17" s="14"/>
      <c r="J17" s="14"/>
      <c r="K17" s="14"/>
      <c r="L17" s="14"/>
      <c r="M17" s="14"/>
      <c r="N17" s="14"/>
      <c r="O17" s="14"/>
      <c r="P17" s="14"/>
      <c r="Q17" s="14"/>
      <c r="R17" s="14"/>
    </row>
    <row r="18" spans="2:18" x14ac:dyDescent="0.2">
      <c r="B18" s="14"/>
      <c r="C18" s="14"/>
      <c r="D18" s="14"/>
      <c r="E18" s="14"/>
      <c r="F18" s="14"/>
      <c r="G18" s="14"/>
      <c r="H18" s="14"/>
      <c r="I18" s="14"/>
      <c r="J18" s="14"/>
      <c r="K18" s="14"/>
      <c r="L18" s="14"/>
      <c r="M18" s="14"/>
      <c r="N18" s="14"/>
      <c r="O18" s="14"/>
      <c r="P18" s="14"/>
      <c r="Q18" s="14"/>
      <c r="R18" s="14"/>
    </row>
    <row r="19" spans="2:18" x14ac:dyDescent="0.2">
      <c r="B19" s="14"/>
      <c r="C19" s="14"/>
      <c r="D19" s="14"/>
      <c r="E19" s="14"/>
      <c r="F19" s="14"/>
      <c r="G19" s="14"/>
      <c r="H19" s="14"/>
      <c r="I19" s="14"/>
      <c r="J19" s="14"/>
      <c r="K19" s="14"/>
      <c r="L19" s="14"/>
      <c r="M19" s="14"/>
      <c r="N19" s="14"/>
      <c r="O19" s="14"/>
      <c r="P19" s="14"/>
      <c r="Q19" s="14"/>
      <c r="R19" s="14"/>
    </row>
    <row r="20" spans="2:18" x14ac:dyDescent="0.2">
      <c r="B20" s="14"/>
      <c r="C20" s="14"/>
      <c r="D20" s="14"/>
      <c r="E20" s="14"/>
      <c r="F20" s="14"/>
      <c r="G20" s="14"/>
      <c r="H20" s="14"/>
      <c r="I20" s="14"/>
      <c r="J20" s="14"/>
      <c r="K20" s="14"/>
      <c r="L20" s="14"/>
      <c r="M20" s="14"/>
      <c r="N20" s="14"/>
      <c r="O20" s="14"/>
      <c r="P20" s="14"/>
      <c r="Q20" s="14"/>
      <c r="R20" s="14"/>
    </row>
    <row r="21" spans="2:18" ht="15.75" customHeight="1" x14ac:dyDescent="0.2">
      <c r="B21" s="14"/>
      <c r="C21" s="14"/>
      <c r="D21" s="14"/>
      <c r="E21" s="14"/>
      <c r="F21" s="14"/>
      <c r="G21" s="14"/>
      <c r="H21" s="14"/>
      <c r="I21" s="14"/>
      <c r="J21" s="14"/>
      <c r="K21" s="14"/>
      <c r="L21" s="14"/>
      <c r="M21" s="14"/>
      <c r="N21" s="14"/>
      <c r="O21" s="14"/>
      <c r="P21" s="14"/>
      <c r="Q21" s="14"/>
      <c r="R21" s="14"/>
    </row>
    <row r="22" spans="2:18" ht="15.75" customHeight="1" x14ac:dyDescent="0.2">
      <c r="B22" s="14"/>
      <c r="C22" s="14"/>
      <c r="D22" s="14"/>
      <c r="E22" s="14"/>
      <c r="F22" s="14"/>
      <c r="G22" s="14"/>
      <c r="H22" s="14"/>
      <c r="I22" s="14"/>
      <c r="J22" s="14"/>
      <c r="K22" s="14"/>
      <c r="L22" s="14"/>
      <c r="M22" s="14"/>
      <c r="N22" s="14"/>
      <c r="O22" s="14"/>
      <c r="P22" s="14"/>
      <c r="Q22" s="14"/>
      <c r="R22" s="14"/>
    </row>
    <row r="23" spans="2:18" ht="15.75" customHeight="1" x14ac:dyDescent="0.2">
      <c r="B23" s="14"/>
      <c r="C23" s="14"/>
      <c r="D23" s="14"/>
      <c r="E23" s="14"/>
      <c r="F23" s="14"/>
      <c r="G23" s="14"/>
      <c r="H23" s="14"/>
      <c r="I23" s="14"/>
      <c r="J23" s="14"/>
      <c r="K23" s="14"/>
      <c r="L23" s="14"/>
      <c r="M23" s="14"/>
      <c r="N23" s="14"/>
      <c r="O23" s="14"/>
      <c r="P23" s="14"/>
      <c r="Q23" s="14"/>
      <c r="R23" s="14"/>
    </row>
    <row r="24" spans="2:18" ht="15.75" customHeight="1" x14ac:dyDescent="0.2">
      <c r="B24" s="14"/>
      <c r="C24" s="14"/>
      <c r="D24" s="14"/>
      <c r="E24" s="14"/>
      <c r="F24" s="14"/>
      <c r="G24" s="14"/>
      <c r="H24" s="14"/>
      <c r="I24" s="14"/>
      <c r="J24" s="14"/>
      <c r="K24" s="14"/>
      <c r="L24" s="14"/>
      <c r="M24" s="14"/>
      <c r="N24" s="14"/>
      <c r="O24" s="14"/>
      <c r="P24" s="14"/>
      <c r="Q24" s="14"/>
      <c r="R24" s="14"/>
    </row>
    <row r="25" spans="2:18" ht="15.75" customHeight="1" x14ac:dyDescent="0.2">
      <c r="B25" s="14"/>
      <c r="C25" s="14"/>
      <c r="D25" s="14"/>
      <c r="E25" s="14"/>
      <c r="F25" s="14"/>
      <c r="G25" s="14"/>
      <c r="H25" s="14"/>
      <c r="I25" s="14"/>
      <c r="J25" s="14"/>
      <c r="K25" s="14"/>
      <c r="L25" s="14"/>
      <c r="M25" s="14"/>
      <c r="N25" s="14"/>
      <c r="O25" s="14"/>
      <c r="P25" s="14"/>
      <c r="Q25" s="14"/>
      <c r="R25" s="14"/>
    </row>
    <row r="26" spans="2:18" ht="15.75" customHeight="1" x14ac:dyDescent="0.2">
      <c r="B26" s="14"/>
      <c r="C26" s="14"/>
      <c r="D26" s="14"/>
      <c r="E26" s="14"/>
      <c r="F26" s="14"/>
      <c r="G26" s="14"/>
      <c r="H26" s="14"/>
      <c r="I26" s="14"/>
      <c r="J26" s="14"/>
      <c r="K26" s="14"/>
      <c r="L26" s="14"/>
      <c r="M26" s="14"/>
      <c r="N26" s="14"/>
      <c r="O26" s="14"/>
      <c r="P26" s="14"/>
      <c r="Q26" s="14"/>
      <c r="R26" s="14"/>
    </row>
    <row r="27" spans="2:18" ht="15.75" customHeight="1" x14ac:dyDescent="0.2"/>
    <row r="28" spans="2:18" ht="15.75" customHeight="1" x14ac:dyDescent="0.2">
      <c r="O28" s="190" t="s">
        <v>279</v>
      </c>
      <c r="P28" s="136"/>
      <c r="Q28" s="136"/>
      <c r="R28" s="62">
        <f>SUM(R9:R26)</f>
        <v>0</v>
      </c>
    </row>
    <row r="29" spans="2:18" ht="35.25" customHeight="1" x14ac:dyDescent="0.2">
      <c r="O29" s="191" t="s">
        <v>280</v>
      </c>
      <c r="P29" s="192"/>
      <c r="Q29" s="192"/>
      <c r="R29" s="193"/>
    </row>
    <row r="30" spans="2:18" ht="15.75" customHeight="1" x14ac:dyDescent="0.2"/>
    <row r="31" spans="2:18" ht="15.75" customHeight="1" x14ac:dyDescent="0.2"/>
    <row r="32" spans="2:18"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8">
    <mergeCell ref="D7:Q7"/>
    <mergeCell ref="O28:Q28"/>
    <mergeCell ref="O29:R29"/>
    <mergeCell ref="B1:R1"/>
    <mergeCell ref="B2:R2"/>
    <mergeCell ref="B3:R3"/>
    <mergeCell ref="C4:F4"/>
    <mergeCell ref="C5:F5"/>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000"/>
  <sheetViews>
    <sheetView workbookViewId="0">
      <selection activeCell="K36" sqref="K36"/>
    </sheetView>
  </sheetViews>
  <sheetFormatPr baseColWidth="10" defaultColWidth="12.6640625" defaultRowHeight="15" customHeight="1" x14ac:dyDescent="0.2"/>
  <cols>
    <col min="1" max="1" width="8.83203125" customWidth="1"/>
    <col min="2" max="2" width="6.6640625" customWidth="1"/>
    <col min="3" max="3" width="9.5" customWidth="1"/>
    <col min="4" max="4" width="14.33203125" customWidth="1"/>
    <col min="5" max="5" width="8.83203125" customWidth="1"/>
    <col min="6" max="6" width="14.6640625" customWidth="1"/>
    <col min="7" max="7" width="10.33203125" customWidth="1"/>
    <col min="8" max="8" width="10" customWidth="1"/>
    <col min="9" max="26" width="8.83203125" customWidth="1"/>
  </cols>
  <sheetData>
    <row r="1" spans="3:8" ht="18" x14ac:dyDescent="0.25">
      <c r="C1" s="183" t="s">
        <v>324</v>
      </c>
      <c r="D1" s="136"/>
      <c r="E1" s="136"/>
      <c r="F1" s="136"/>
      <c r="G1" s="136"/>
      <c r="H1" s="136"/>
    </row>
    <row r="2" spans="3:8" ht="16" x14ac:dyDescent="0.2">
      <c r="C2" s="187" t="s">
        <v>325</v>
      </c>
      <c r="D2" s="136"/>
      <c r="E2" s="136"/>
      <c r="F2" s="136"/>
      <c r="G2" s="136"/>
      <c r="H2" s="136"/>
    </row>
    <row r="3" spans="3:8" ht="7.5" customHeight="1" x14ac:dyDescent="0.2">
      <c r="C3" s="184"/>
      <c r="D3" s="136"/>
      <c r="E3" s="136"/>
      <c r="F3" s="136"/>
      <c r="G3" s="136"/>
      <c r="H3" s="136"/>
    </row>
    <row r="4" spans="3:8" x14ac:dyDescent="0.2">
      <c r="C4" s="47" t="s">
        <v>5</v>
      </c>
      <c r="D4" s="185"/>
      <c r="E4" s="138"/>
      <c r="F4" s="138"/>
      <c r="G4" s="139"/>
    </row>
    <row r="5" spans="3:8" x14ac:dyDescent="0.2">
      <c r="C5" s="47" t="s">
        <v>273</v>
      </c>
      <c r="D5" s="185" t="s">
        <v>3</v>
      </c>
      <c r="E5" s="138"/>
      <c r="F5" s="138"/>
      <c r="G5" s="139"/>
    </row>
    <row r="7" spans="3:8" x14ac:dyDescent="0.2">
      <c r="D7" s="9" t="s">
        <v>283</v>
      </c>
      <c r="F7" s="14"/>
    </row>
    <row r="8" spans="3:8" x14ac:dyDescent="0.2">
      <c r="D8" s="9" t="s">
        <v>284</v>
      </c>
      <c r="F8" s="14"/>
    </row>
    <row r="9" spans="3:8" x14ac:dyDescent="0.2">
      <c r="D9" s="9" t="s">
        <v>285</v>
      </c>
      <c r="F9" s="14"/>
    </row>
    <row r="10" spans="3:8" x14ac:dyDescent="0.2">
      <c r="D10" s="9" t="s">
        <v>286</v>
      </c>
      <c r="F10" s="14"/>
    </row>
    <row r="11" spans="3:8" x14ac:dyDescent="0.2">
      <c r="D11" s="9" t="s">
        <v>287</v>
      </c>
      <c r="F11" s="14"/>
    </row>
    <row r="12" spans="3:8" x14ac:dyDescent="0.2">
      <c r="D12" s="9" t="s">
        <v>288</v>
      </c>
      <c r="F12" s="14"/>
    </row>
    <row r="13" spans="3:8" x14ac:dyDescent="0.2">
      <c r="D13" s="9" t="s">
        <v>289</v>
      </c>
      <c r="F13" s="14"/>
    </row>
    <row r="14" spans="3:8" x14ac:dyDescent="0.2">
      <c r="D14" s="9" t="s">
        <v>290</v>
      </c>
      <c r="F14" s="14"/>
    </row>
    <row r="15" spans="3:8" x14ac:dyDescent="0.2">
      <c r="D15" s="9" t="s">
        <v>291</v>
      </c>
      <c r="F15" s="14"/>
    </row>
    <row r="16" spans="3:8" x14ac:dyDescent="0.2">
      <c r="D16" s="9" t="s">
        <v>292</v>
      </c>
      <c r="F16" s="14"/>
    </row>
    <row r="17" spans="2:7" x14ac:dyDescent="0.2">
      <c r="D17" s="9" t="s">
        <v>293</v>
      </c>
      <c r="F17" s="14"/>
    </row>
    <row r="18" spans="2:7" x14ac:dyDescent="0.2">
      <c r="D18" s="9" t="s">
        <v>294</v>
      </c>
      <c r="F18" s="14"/>
    </row>
    <row r="19" spans="2:7" x14ac:dyDescent="0.2">
      <c r="D19" s="9" t="s">
        <v>295</v>
      </c>
      <c r="F19" s="14"/>
    </row>
    <row r="20" spans="2:7" x14ac:dyDescent="0.2">
      <c r="D20" s="9" t="s">
        <v>296</v>
      </c>
      <c r="F20" s="14"/>
    </row>
    <row r="21" spans="2:7" ht="15.75" customHeight="1" x14ac:dyDescent="0.2">
      <c r="D21" s="9" t="s">
        <v>297</v>
      </c>
      <c r="F21" s="14"/>
    </row>
    <row r="22" spans="2:7" ht="15.75" customHeight="1" x14ac:dyDescent="0.2">
      <c r="D22" s="9" t="s">
        <v>298</v>
      </c>
      <c r="F22" s="14"/>
    </row>
    <row r="23" spans="2:7" ht="15.75" customHeight="1" x14ac:dyDescent="0.2">
      <c r="D23" s="9" t="s">
        <v>299</v>
      </c>
      <c r="F23" s="14"/>
    </row>
    <row r="24" spans="2:7" ht="15.75" customHeight="1" x14ac:dyDescent="0.2">
      <c r="D24" s="9" t="s">
        <v>300</v>
      </c>
      <c r="F24" s="14"/>
    </row>
    <row r="25" spans="2:7" ht="15.75" customHeight="1" x14ac:dyDescent="0.2">
      <c r="D25" s="9" t="s">
        <v>301</v>
      </c>
      <c r="F25" s="14"/>
    </row>
    <row r="26" spans="2:7" ht="15.75" customHeight="1" x14ac:dyDescent="0.2">
      <c r="D26" s="9" t="s">
        <v>302</v>
      </c>
      <c r="F26" s="14"/>
    </row>
    <row r="27" spans="2:7" ht="15.75" customHeight="1" x14ac:dyDescent="0.2"/>
    <row r="28" spans="2:7" ht="15.75" customHeight="1" x14ac:dyDescent="0.2">
      <c r="E28" s="9" t="s">
        <v>303</v>
      </c>
      <c r="F28" s="9">
        <f>SUM(F7:F26)</f>
        <v>0</v>
      </c>
    </row>
    <row r="29" spans="2:7" ht="15.75" customHeight="1" x14ac:dyDescent="0.2"/>
    <row r="30" spans="2:7" ht="15.75" customHeight="1" x14ac:dyDescent="0.2">
      <c r="B30" s="32"/>
      <c r="C30" s="32"/>
      <c r="D30" s="32"/>
      <c r="E30" s="32"/>
      <c r="F30" s="32"/>
      <c r="G30" s="32"/>
    </row>
    <row r="31" spans="2:7" ht="15.75" customHeight="1" x14ac:dyDescent="0.2"/>
    <row r="32" spans="2:7" ht="15.75" customHeight="1" x14ac:dyDescent="0.2">
      <c r="B32" s="188" t="s">
        <v>304</v>
      </c>
      <c r="C32" s="136"/>
      <c r="D32" s="136"/>
    </row>
    <row r="33" spans="2:7" ht="15.75" customHeight="1" x14ac:dyDescent="0.2"/>
    <row r="34" spans="2:7" ht="15.75" customHeight="1" x14ac:dyDescent="0.2">
      <c r="B34" s="186" t="s">
        <v>305</v>
      </c>
      <c r="C34" s="136"/>
      <c r="D34" s="99"/>
      <c r="F34" s="57" t="s">
        <v>306</v>
      </c>
      <c r="G34" s="134">
        <v>0</v>
      </c>
    </row>
    <row r="35" spans="2:7" ht="15.75" customHeight="1" x14ac:dyDescent="0.2"/>
    <row r="36" spans="2:7" ht="15.75" customHeight="1" x14ac:dyDescent="0.2"/>
    <row r="37" spans="2:7" ht="15.75" customHeight="1" x14ac:dyDescent="0.2"/>
    <row r="38" spans="2:7" ht="15.75" customHeight="1" x14ac:dyDescent="0.2"/>
    <row r="39" spans="2:7" ht="15.75" customHeight="1" x14ac:dyDescent="0.2"/>
    <row r="40" spans="2:7" ht="15.75" customHeight="1" x14ac:dyDescent="0.2"/>
    <row r="41" spans="2:7" ht="15.75" customHeight="1" x14ac:dyDescent="0.2"/>
    <row r="42" spans="2:7" ht="15.75" customHeight="1" x14ac:dyDescent="0.2"/>
    <row r="43" spans="2:7" ht="15.75" customHeight="1" x14ac:dyDescent="0.2"/>
    <row r="44" spans="2:7" ht="15.75" customHeight="1" x14ac:dyDescent="0.2"/>
    <row r="45" spans="2:7" ht="15.75" customHeight="1" x14ac:dyDescent="0.2"/>
    <row r="46" spans="2:7" ht="15.75" customHeight="1" x14ac:dyDescent="0.2"/>
    <row r="47" spans="2:7" ht="15.75" customHeight="1" x14ac:dyDescent="0.2"/>
    <row r="48" spans="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7">
    <mergeCell ref="B32:D32"/>
    <mergeCell ref="B34:C34"/>
    <mergeCell ref="C1:H1"/>
    <mergeCell ref="C2:H2"/>
    <mergeCell ref="C3:H3"/>
    <mergeCell ref="D4:G4"/>
    <mergeCell ref="D5:G5"/>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G1000"/>
  <sheetViews>
    <sheetView workbookViewId="0"/>
  </sheetViews>
  <sheetFormatPr baseColWidth="10" defaultColWidth="12.6640625" defaultRowHeight="15" customHeight="1" x14ac:dyDescent="0.2"/>
  <cols>
    <col min="1" max="1" width="8.83203125" customWidth="1"/>
    <col min="2" max="2" width="24.83203125" customWidth="1"/>
    <col min="3" max="3" width="24.33203125" customWidth="1"/>
    <col min="4" max="4" width="13.83203125" customWidth="1"/>
    <col min="5" max="5" width="15.5" customWidth="1"/>
    <col min="6" max="6" width="13" customWidth="1"/>
    <col min="7" max="7" width="15.5" customWidth="1"/>
    <col min="8" max="26" width="8.83203125" customWidth="1"/>
  </cols>
  <sheetData>
    <row r="1" spans="2:7" ht="18" x14ac:dyDescent="0.25">
      <c r="B1" s="183" t="s">
        <v>326</v>
      </c>
      <c r="C1" s="136"/>
      <c r="D1" s="136"/>
      <c r="E1" s="136"/>
      <c r="F1" s="136"/>
      <c r="G1" s="136"/>
    </row>
    <row r="2" spans="2:7" x14ac:dyDescent="0.2">
      <c r="B2" s="184" t="s">
        <v>327</v>
      </c>
      <c r="C2" s="136"/>
      <c r="D2" s="136"/>
      <c r="E2" s="136"/>
      <c r="F2" s="136"/>
      <c r="G2" s="136"/>
    </row>
    <row r="3" spans="2:7" x14ac:dyDescent="0.2">
      <c r="B3" s="184" t="s">
        <v>328</v>
      </c>
      <c r="C3" s="136"/>
      <c r="D3" s="136"/>
      <c r="E3" s="136"/>
      <c r="F3" s="136"/>
      <c r="G3" s="136"/>
    </row>
    <row r="4" spans="2:7" x14ac:dyDescent="0.2">
      <c r="B4" s="47" t="s">
        <v>329</v>
      </c>
      <c r="C4" s="185" t="s">
        <v>3</v>
      </c>
      <c r="D4" s="138"/>
      <c r="E4" s="138"/>
      <c r="F4" s="139"/>
    </row>
    <row r="6" spans="2:7" x14ac:dyDescent="0.2">
      <c r="B6" s="97" t="s">
        <v>174</v>
      </c>
      <c r="C6" s="97" t="s">
        <v>274</v>
      </c>
      <c r="D6" s="97" t="s">
        <v>275</v>
      </c>
      <c r="E6" s="97" t="s">
        <v>276</v>
      </c>
      <c r="F6" s="97" t="s">
        <v>277</v>
      </c>
      <c r="G6" s="97" t="s">
        <v>278</v>
      </c>
    </row>
    <row r="7" spans="2:7" x14ac:dyDescent="0.2">
      <c r="B7" s="14"/>
      <c r="C7" s="14"/>
      <c r="D7" s="15"/>
      <c r="E7" s="14"/>
      <c r="F7" s="14"/>
      <c r="G7" s="98">
        <f t="shared" ref="G7:G24" si="0">D7*E7*F7</f>
        <v>0</v>
      </c>
    </row>
    <row r="8" spans="2:7" x14ac:dyDescent="0.2">
      <c r="B8" s="14"/>
      <c r="C8" s="14"/>
      <c r="D8" s="15"/>
      <c r="E8" s="14"/>
      <c r="F8" s="14"/>
      <c r="G8" s="98">
        <f t="shared" si="0"/>
        <v>0</v>
      </c>
    </row>
    <row r="9" spans="2:7" x14ac:dyDescent="0.2">
      <c r="B9" s="14"/>
      <c r="C9" s="14"/>
      <c r="D9" s="15"/>
      <c r="E9" s="14"/>
      <c r="F9" s="14"/>
      <c r="G9" s="98">
        <f t="shared" si="0"/>
        <v>0</v>
      </c>
    </row>
    <row r="10" spans="2:7" x14ac:dyDescent="0.2">
      <c r="B10" s="14"/>
      <c r="C10" s="14"/>
      <c r="D10" s="15"/>
      <c r="E10" s="14"/>
      <c r="F10" s="14"/>
      <c r="G10" s="98">
        <f t="shared" si="0"/>
        <v>0</v>
      </c>
    </row>
    <row r="11" spans="2:7" x14ac:dyDescent="0.2">
      <c r="B11" s="14"/>
      <c r="C11" s="14"/>
      <c r="D11" s="15"/>
      <c r="E11" s="14"/>
      <c r="F11" s="14"/>
      <c r="G11" s="98">
        <f t="shared" si="0"/>
        <v>0</v>
      </c>
    </row>
    <row r="12" spans="2:7" x14ac:dyDescent="0.2">
      <c r="B12" s="14"/>
      <c r="C12" s="14"/>
      <c r="D12" s="15"/>
      <c r="E12" s="14"/>
      <c r="F12" s="14"/>
      <c r="G12" s="98">
        <f t="shared" si="0"/>
        <v>0</v>
      </c>
    </row>
    <row r="13" spans="2:7" x14ac:dyDescent="0.2">
      <c r="B13" s="14"/>
      <c r="C13" s="14"/>
      <c r="D13" s="15"/>
      <c r="E13" s="14"/>
      <c r="F13" s="14"/>
      <c r="G13" s="98">
        <f t="shared" si="0"/>
        <v>0</v>
      </c>
    </row>
    <row r="14" spans="2:7" x14ac:dyDescent="0.2">
      <c r="B14" s="14"/>
      <c r="C14" s="14"/>
      <c r="D14" s="15"/>
      <c r="E14" s="14"/>
      <c r="F14" s="14"/>
      <c r="G14" s="98">
        <f t="shared" si="0"/>
        <v>0</v>
      </c>
    </row>
    <row r="15" spans="2:7" x14ac:dyDescent="0.2">
      <c r="B15" s="14"/>
      <c r="C15" s="14"/>
      <c r="D15" s="15"/>
      <c r="E15" s="14"/>
      <c r="F15" s="14"/>
      <c r="G15" s="98">
        <f t="shared" si="0"/>
        <v>0</v>
      </c>
    </row>
    <row r="16" spans="2:7" x14ac:dyDescent="0.2">
      <c r="B16" s="14"/>
      <c r="C16" s="14"/>
      <c r="D16" s="15"/>
      <c r="E16" s="14"/>
      <c r="F16" s="14"/>
      <c r="G16" s="98">
        <f t="shared" si="0"/>
        <v>0</v>
      </c>
    </row>
    <row r="17" spans="2:7" x14ac:dyDescent="0.2">
      <c r="B17" s="14"/>
      <c r="C17" s="14"/>
      <c r="D17" s="15"/>
      <c r="E17" s="14"/>
      <c r="F17" s="14"/>
      <c r="G17" s="98">
        <f t="shared" si="0"/>
        <v>0</v>
      </c>
    </row>
    <row r="18" spans="2:7" x14ac:dyDescent="0.2">
      <c r="B18" s="14"/>
      <c r="C18" s="14"/>
      <c r="D18" s="15"/>
      <c r="E18" s="14"/>
      <c r="F18" s="14"/>
      <c r="G18" s="98">
        <f t="shared" si="0"/>
        <v>0</v>
      </c>
    </row>
    <row r="19" spans="2:7" x14ac:dyDescent="0.2">
      <c r="B19" s="14"/>
      <c r="C19" s="14"/>
      <c r="D19" s="15"/>
      <c r="E19" s="14"/>
      <c r="F19" s="14"/>
      <c r="G19" s="98">
        <f t="shared" si="0"/>
        <v>0</v>
      </c>
    </row>
    <row r="20" spans="2:7" x14ac:dyDescent="0.2">
      <c r="B20" s="14"/>
      <c r="C20" s="14"/>
      <c r="D20" s="15"/>
      <c r="E20" s="14"/>
      <c r="F20" s="14"/>
      <c r="G20" s="98">
        <f t="shared" si="0"/>
        <v>0</v>
      </c>
    </row>
    <row r="21" spans="2:7" ht="15.75" customHeight="1" x14ac:dyDescent="0.2">
      <c r="B21" s="14"/>
      <c r="C21" s="14"/>
      <c r="D21" s="15"/>
      <c r="E21" s="14"/>
      <c r="F21" s="14"/>
      <c r="G21" s="98">
        <f t="shared" si="0"/>
        <v>0</v>
      </c>
    </row>
    <row r="22" spans="2:7" ht="15.75" customHeight="1" x14ac:dyDescent="0.2">
      <c r="B22" s="14"/>
      <c r="C22" s="14"/>
      <c r="D22" s="15"/>
      <c r="E22" s="14"/>
      <c r="F22" s="14"/>
      <c r="G22" s="98">
        <f t="shared" si="0"/>
        <v>0</v>
      </c>
    </row>
    <row r="23" spans="2:7" ht="15.75" customHeight="1" x14ac:dyDescent="0.2">
      <c r="B23" s="14"/>
      <c r="C23" s="14"/>
      <c r="D23" s="15"/>
      <c r="E23" s="14"/>
      <c r="F23" s="14"/>
      <c r="G23" s="98">
        <f t="shared" si="0"/>
        <v>0</v>
      </c>
    </row>
    <row r="24" spans="2:7" ht="15.75" customHeight="1" x14ac:dyDescent="0.2">
      <c r="B24" s="14"/>
      <c r="C24" s="14"/>
      <c r="D24" s="15"/>
      <c r="E24" s="14"/>
      <c r="F24" s="14"/>
      <c r="G24" s="98">
        <f t="shared" si="0"/>
        <v>0</v>
      </c>
    </row>
    <row r="25" spans="2:7" ht="15.75" customHeight="1" x14ac:dyDescent="0.2"/>
    <row r="26" spans="2:7" ht="15.75" customHeight="1" x14ac:dyDescent="0.2">
      <c r="F26" s="9" t="s">
        <v>279</v>
      </c>
      <c r="G26" s="62">
        <f>SUM(G7:G24)</f>
        <v>0</v>
      </c>
    </row>
    <row r="27" spans="2:7" ht="15.75" customHeight="1" x14ac:dyDescent="0.2">
      <c r="E27" s="194" t="s">
        <v>330</v>
      </c>
      <c r="F27" s="136"/>
      <c r="G27" s="195"/>
    </row>
    <row r="28" spans="2:7" ht="15.75" customHeight="1" x14ac:dyDescent="0.2"/>
    <row r="29" spans="2:7" ht="15.75" customHeight="1" x14ac:dyDescent="0.2"/>
    <row r="30" spans="2:7" ht="15.75" customHeight="1" x14ac:dyDescent="0.2"/>
    <row r="31" spans="2:7" ht="15.75" customHeight="1" x14ac:dyDescent="0.2"/>
    <row r="32" spans="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1:G1"/>
    <mergeCell ref="B2:G2"/>
    <mergeCell ref="B3:G3"/>
    <mergeCell ref="C4:F4"/>
    <mergeCell ref="E27:G27"/>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G1000"/>
  <sheetViews>
    <sheetView workbookViewId="0"/>
  </sheetViews>
  <sheetFormatPr baseColWidth="10" defaultColWidth="12.6640625" defaultRowHeight="15" customHeight="1" x14ac:dyDescent="0.2"/>
  <cols>
    <col min="1" max="26" width="8.83203125" customWidth="1"/>
  </cols>
  <sheetData>
    <row r="1" spans="2:7" ht="18" x14ac:dyDescent="0.25">
      <c r="B1" s="183" t="s">
        <v>331</v>
      </c>
      <c r="C1" s="136"/>
      <c r="D1" s="136"/>
      <c r="E1" s="136"/>
      <c r="F1" s="136"/>
      <c r="G1" s="136"/>
    </row>
    <row r="2" spans="2:7" ht="16" x14ac:dyDescent="0.2">
      <c r="B2" s="187" t="s">
        <v>332</v>
      </c>
      <c r="C2" s="136"/>
      <c r="D2" s="136"/>
      <c r="E2" s="136"/>
      <c r="F2" s="136"/>
      <c r="G2" s="136"/>
    </row>
    <row r="3" spans="2:7" ht="15" customHeight="1" x14ac:dyDescent="0.2">
      <c r="B3" s="184"/>
      <c r="C3" s="136"/>
      <c r="D3" s="136"/>
      <c r="E3" s="136"/>
      <c r="F3" s="136"/>
      <c r="G3" s="136"/>
    </row>
    <row r="4" spans="2:7" x14ac:dyDescent="0.2">
      <c r="B4" s="47" t="s">
        <v>329</v>
      </c>
      <c r="C4" s="185" t="s">
        <v>3</v>
      </c>
      <c r="D4" s="138"/>
      <c r="E4" s="138"/>
      <c r="F4" s="139"/>
    </row>
    <row r="6" spans="2:7" x14ac:dyDescent="0.2">
      <c r="C6" s="9" t="s">
        <v>283</v>
      </c>
      <c r="E6" s="14"/>
    </row>
    <row r="7" spans="2:7" x14ac:dyDescent="0.2">
      <c r="C7" s="9" t="s">
        <v>284</v>
      </c>
      <c r="E7" s="14"/>
    </row>
    <row r="8" spans="2:7" x14ac:dyDescent="0.2">
      <c r="C8" s="9" t="s">
        <v>285</v>
      </c>
      <c r="E8" s="14"/>
    </row>
    <row r="9" spans="2:7" x14ac:dyDescent="0.2">
      <c r="C9" s="9" t="s">
        <v>286</v>
      </c>
      <c r="E9" s="14"/>
    </row>
    <row r="10" spans="2:7" x14ac:dyDescent="0.2">
      <c r="C10" s="9" t="s">
        <v>287</v>
      </c>
      <c r="E10" s="14"/>
    </row>
    <row r="11" spans="2:7" x14ac:dyDescent="0.2">
      <c r="C11" s="9" t="s">
        <v>288</v>
      </c>
      <c r="E11" s="14"/>
    </row>
    <row r="12" spans="2:7" x14ac:dyDescent="0.2">
      <c r="C12" s="9" t="s">
        <v>289</v>
      </c>
      <c r="E12" s="14"/>
    </row>
    <row r="13" spans="2:7" x14ac:dyDescent="0.2">
      <c r="C13" s="9" t="s">
        <v>290</v>
      </c>
      <c r="E13" s="14"/>
    </row>
    <row r="14" spans="2:7" x14ac:dyDescent="0.2">
      <c r="C14" s="9" t="s">
        <v>291</v>
      </c>
      <c r="E14" s="14"/>
    </row>
    <row r="15" spans="2:7" x14ac:dyDescent="0.2">
      <c r="C15" s="9" t="s">
        <v>292</v>
      </c>
      <c r="E15" s="14"/>
    </row>
    <row r="16" spans="2:7" x14ac:dyDescent="0.2">
      <c r="C16" s="9" t="s">
        <v>293</v>
      </c>
      <c r="E16" s="14"/>
    </row>
    <row r="17" spans="3:5" x14ac:dyDescent="0.2">
      <c r="C17" s="9" t="s">
        <v>294</v>
      </c>
      <c r="E17" s="14"/>
    </row>
    <row r="18" spans="3:5" x14ac:dyDescent="0.2">
      <c r="C18" s="9" t="s">
        <v>295</v>
      </c>
      <c r="E18" s="14"/>
    </row>
    <row r="19" spans="3:5" x14ac:dyDescent="0.2">
      <c r="C19" s="9" t="s">
        <v>296</v>
      </c>
      <c r="E19" s="14"/>
    </row>
    <row r="20" spans="3:5" x14ac:dyDescent="0.2">
      <c r="C20" s="9" t="s">
        <v>297</v>
      </c>
      <c r="E20" s="14"/>
    </row>
    <row r="21" spans="3:5" ht="15.75" customHeight="1" x14ac:dyDescent="0.2">
      <c r="C21" s="9" t="s">
        <v>298</v>
      </c>
      <c r="E21" s="14"/>
    </row>
    <row r="22" spans="3:5" ht="15.75" customHeight="1" x14ac:dyDescent="0.2">
      <c r="C22" s="9" t="s">
        <v>299</v>
      </c>
      <c r="E22" s="14"/>
    </row>
    <row r="23" spans="3:5" ht="15.75" customHeight="1" x14ac:dyDescent="0.2">
      <c r="C23" s="9" t="s">
        <v>300</v>
      </c>
      <c r="E23" s="14"/>
    </row>
    <row r="24" spans="3:5" ht="15.75" customHeight="1" x14ac:dyDescent="0.2">
      <c r="C24" s="9" t="s">
        <v>301</v>
      </c>
      <c r="E24" s="14"/>
    </row>
    <row r="25" spans="3:5" ht="15.75" customHeight="1" x14ac:dyDescent="0.2">
      <c r="C25" s="9" t="s">
        <v>302</v>
      </c>
      <c r="E25" s="14"/>
    </row>
    <row r="26" spans="3:5" ht="15.75" customHeight="1" x14ac:dyDescent="0.2"/>
    <row r="27" spans="3:5" ht="15.75" customHeight="1" x14ac:dyDescent="0.2">
      <c r="D27" s="9" t="s">
        <v>303</v>
      </c>
      <c r="E27" s="9">
        <f>SUM(E6:E25)</f>
        <v>0</v>
      </c>
    </row>
    <row r="28" spans="3:5" ht="15.75" customHeight="1" x14ac:dyDescent="0.2"/>
    <row r="29" spans="3:5" ht="15.75" customHeight="1" x14ac:dyDescent="0.2"/>
    <row r="30" spans="3:5" ht="15.75" customHeight="1" x14ac:dyDescent="0.2"/>
    <row r="31" spans="3:5" ht="15.75" customHeight="1" x14ac:dyDescent="0.2"/>
    <row r="32" spans="3: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B1:G1"/>
    <mergeCell ref="B2:G2"/>
    <mergeCell ref="B3:G3"/>
    <mergeCell ref="C4:F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16</vt:i4>
      </vt:variant>
    </vt:vector>
  </HeadingPairs>
  <TitlesOfParts>
    <vt:vector size="16" baseType="lpstr">
      <vt:lpstr>Attachment FP3</vt:lpstr>
      <vt:lpstr>Attachment 1</vt:lpstr>
      <vt:lpstr>Attachment 2</vt:lpstr>
      <vt:lpstr>Attachment 4 Detail_FMSC Labor</vt:lpstr>
      <vt:lpstr>Attachment 4 Summary_FSMC Labor</vt:lpstr>
      <vt:lpstr>Attachment5Detail_FSMC Benefits</vt:lpstr>
      <vt:lpstr>Attachment5Summary_FSMC Benefit</vt:lpstr>
      <vt:lpstr>Attachment6Detail SFA Labor</vt:lpstr>
      <vt:lpstr>Attachment 6 Summary SFA Labor</vt:lpstr>
      <vt:lpstr>Attachment 7 Detail SFA Benefit</vt:lpstr>
      <vt:lpstr>Attachment7 Summary SFA Benefit</vt:lpstr>
      <vt:lpstr>Attachment 8</vt:lpstr>
      <vt:lpstr>Attachment 9</vt:lpstr>
      <vt:lpstr>Attachment 11</vt:lpstr>
      <vt:lpstr>CACFP</vt:lpstr>
      <vt:lpstr>SFSP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Janey Stoddard</cp:lastModifiedBy>
  <dcterms:created xsi:type="dcterms:W3CDTF">2025-04-30T19:35:14Z</dcterms:created>
  <dcterms:modified xsi:type="dcterms:W3CDTF">2026-06-22T15:40:08Z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0x010100639806DD9EE7EE46B2C51133BE2FEBB2</vt:lpwstr>
  </property>
  <property fmtid="{D5CDD505-2E9C-101B-9397-08002B2CF9AE}" pid="3" name="MediaServiceImageTags">
    <vt:lpwstr/>
  </property>
</Properties>
</file>